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ites\AQMA5\_assets\Local_Plan_2020\"/>
    </mc:Choice>
  </mc:AlternateContent>
  <xr:revisionPtr revIDLastSave="0" documentId="8_{8F4780D9-89C5-488C-852F-019D2CDDACD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LAA summary" sheetId="1" r:id="rId1"/>
    <sheet name="Totals" sheetId="2" r:id="rId2"/>
  </sheets>
  <definedNames>
    <definedName name="_xlnm._FilterDatabase" localSheetId="0" hidden="1">'SHLAA summary'!$D$3:$D$218</definedName>
    <definedName name="_xlnm.Extract" localSheetId="0">'SHLAA summary'!$J$6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5" i="2" l="1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P11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O8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P24" i="2" s="1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J45" i="2"/>
  <c r="J44" i="2"/>
  <c r="J43" i="2"/>
  <c r="J42" i="2"/>
  <c r="J41" i="2"/>
  <c r="J40" i="2"/>
  <c r="J39" i="2"/>
  <c r="J38" i="2"/>
  <c r="J37" i="2"/>
  <c r="J36" i="2"/>
  <c r="O36" i="2" s="1"/>
  <c r="J35" i="2"/>
  <c r="J34" i="2"/>
  <c r="J33" i="2"/>
  <c r="J32" i="2"/>
  <c r="J31" i="2"/>
  <c r="J30" i="2"/>
  <c r="J29" i="2"/>
  <c r="O29" i="2" s="1"/>
  <c r="J28" i="2"/>
  <c r="O28" i="2" s="1"/>
  <c r="J27" i="2"/>
  <c r="J26" i="2"/>
  <c r="J25" i="2"/>
  <c r="J24" i="2"/>
  <c r="J23" i="2"/>
  <c r="J22" i="2"/>
  <c r="J21" i="2"/>
  <c r="J20" i="2"/>
  <c r="O20" i="2" s="1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O16" i="2"/>
  <c r="P45" i="2"/>
  <c r="P44" i="2"/>
  <c r="O44" i="2"/>
  <c r="P43" i="2"/>
  <c r="P42" i="2"/>
  <c r="P41" i="2"/>
  <c r="P40" i="2"/>
  <c r="O40" i="2"/>
  <c r="P37" i="2"/>
  <c r="P36" i="2"/>
  <c r="P35" i="2"/>
  <c r="P34" i="2"/>
  <c r="P33" i="2"/>
  <c r="P32" i="2"/>
  <c r="O32" i="2"/>
  <c r="P29" i="2"/>
  <c r="P28" i="2"/>
  <c r="P27" i="2"/>
  <c r="P26" i="2"/>
  <c r="P25" i="2"/>
  <c r="O24" i="2"/>
  <c r="P21" i="2"/>
  <c r="P20" i="2"/>
  <c r="P19" i="2"/>
  <c r="P18" i="2"/>
  <c r="P17" i="2"/>
  <c r="P14" i="2" l="1"/>
  <c r="P38" i="2"/>
  <c r="P22" i="2"/>
  <c r="P30" i="2"/>
  <c r="P13" i="2"/>
  <c r="P15" i="2"/>
  <c r="P23" i="2"/>
  <c r="P39" i="2"/>
  <c r="N5" i="2"/>
  <c r="P31" i="2"/>
  <c r="P8" i="2"/>
  <c r="P16" i="2"/>
  <c r="P9" i="2"/>
  <c r="P12" i="2"/>
  <c r="O13" i="2"/>
  <c r="O12" i="2"/>
  <c r="P7" i="2"/>
  <c r="O22" i="2"/>
  <c r="O38" i="2"/>
  <c r="O15" i="2"/>
  <c r="O31" i="2"/>
  <c r="K5" i="2"/>
  <c r="O19" i="2"/>
  <c r="O35" i="2"/>
  <c r="J5" i="2"/>
  <c r="O23" i="2"/>
  <c r="O39" i="2"/>
  <c r="O14" i="2"/>
  <c r="O21" i="2"/>
  <c r="O30" i="2"/>
  <c r="O37" i="2"/>
  <c r="O9" i="2"/>
  <c r="O18" i="2"/>
  <c r="O25" i="2"/>
  <c r="O34" i="2"/>
  <c r="O41" i="2"/>
  <c r="O43" i="2"/>
  <c r="M5" i="2"/>
  <c r="O11" i="2"/>
  <c r="O27" i="2"/>
  <c r="O45" i="2"/>
  <c r="O10" i="2"/>
  <c r="O17" i="2"/>
  <c r="O26" i="2"/>
  <c r="O33" i="2"/>
  <c r="O42" i="2"/>
  <c r="O7" i="2"/>
  <c r="P10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C45" i="2"/>
  <c r="C44" i="2"/>
  <c r="H44" i="2" s="1"/>
  <c r="C43" i="2"/>
  <c r="H43" i="2" s="1"/>
  <c r="C42" i="2"/>
  <c r="C41" i="2"/>
  <c r="C40" i="2"/>
  <c r="C39" i="2"/>
  <c r="C38" i="2"/>
  <c r="C37" i="2"/>
  <c r="C36" i="2"/>
  <c r="H36" i="2" s="1"/>
  <c r="C35" i="2"/>
  <c r="H35" i="2" s="1"/>
  <c r="C34" i="2"/>
  <c r="C33" i="2"/>
  <c r="C32" i="2"/>
  <c r="C31" i="2"/>
  <c r="C30" i="2"/>
  <c r="C29" i="2"/>
  <c r="C28" i="2"/>
  <c r="H28" i="2" s="1"/>
  <c r="C27" i="2"/>
  <c r="H27" i="2" s="1"/>
  <c r="C26" i="2"/>
  <c r="C25" i="2"/>
  <c r="C24" i="2"/>
  <c r="C23" i="2"/>
  <c r="C22" i="2"/>
  <c r="C21" i="2"/>
  <c r="C20" i="2"/>
  <c r="H20" i="2" s="1"/>
  <c r="C19" i="2"/>
  <c r="H19" i="2" s="1"/>
  <c r="C18" i="2"/>
  <c r="C17" i="2"/>
  <c r="C16" i="2"/>
  <c r="C15" i="2"/>
  <c r="C14" i="2"/>
  <c r="C13" i="2"/>
  <c r="C12" i="2"/>
  <c r="H12" i="2" s="1"/>
  <c r="C11" i="2"/>
  <c r="C10" i="2"/>
  <c r="C9" i="2"/>
  <c r="C8" i="2"/>
  <c r="C7" i="2"/>
  <c r="B7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N6" i="2" l="1"/>
  <c r="P5" i="2"/>
  <c r="P6" i="2" s="1"/>
  <c r="M6" i="2"/>
  <c r="O5" i="2"/>
  <c r="O6" i="2" s="1"/>
  <c r="H11" i="2"/>
  <c r="G7" i="2"/>
  <c r="G11" i="2"/>
  <c r="G19" i="2"/>
  <c r="G27" i="2"/>
  <c r="G35" i="2"/>
  <c r="G43" i="2"/>
  <c r="G30" i="2"/>
  <c r="G38" i="2"/>
  <c r="H7" i="2"/>
  <c r="H15" i="2"/>
  <c r="H23" i="2"/>
  <c r="H31" i="2"/>
  <c r="H39" i="2"/>
  <c r="G12" i="2"/>
  <c r="G20" i="2"/>
  <c r="G28" i="2"/>
  <c r="G36" i="2"/>
  <c r="G44" i="2"/>
  <c r="H13" i="2"/>
  <c r="H21" i="2"/>
  <c r="H29" i="2"/>
  <c r="H37" i="2"/>
  <c r="H45" i="2"/>
  <c r="H14" i="2"/>
  <c r="H22" i="2"/>
  <c r="H30" i="2"/>
  <c r="H38" i="2"/>
  <c r="G23" i="2"/>
  <c r="G8" i="2"/>
  <c r="G32" i="2"/>
  <c r="H24" i="2"/>
  <c r="G25" i="2"/>
  <c r="G33" i="2"/>
  <c r="G41" i="2"/>
  <c r="H9" i="2"/>
  <c r="H17" i="2"/>
  <c r="H25" i="2"/>
  <c r="H33" i="2"/>
  <c r="H41" i="2"/>
  <c r="G39" i="2"/>
  <c r="H8" i="2"/>
  <c r="H40" i="2"/>
  <c r="H10" i="2"/>
  <c r="H18" i="2"/>
  <c r="H26" i="2"/>
  <c r="H34" i="2"/>
  <c r="H42" i="2"/>
  <c r="G31" i="2"/>
  <c r="G40" i="2"/>
  <c r="G16" i="2"/>
  <c r="H32" i="2"/>
  <c r="G15" i="2"/>
  <c r="G24" i="2"/>
  <c r="H16" i="2"/>
  <c r="G21" i="2"/>
  <c r="G37" i="2"/>
  <c r="C5" i="2"/>
  <c r="G9" i="2"/>
  <c r="G17" i="2"/>
  <c r="G10" i="2"/>
  <c r="G18" i="2"/>
  <c r="G26" i="2"/>
  <c r="G34" i="2"/>
  <c r="G42" i="2"/>
  <c r="G13" i="2"/>
  <c r="G29" i="2"/>
  <c r="G45" i="2"/>
  <c r="G14" i="2"/>
  <c r="G22" i="2"/>
  <c r="E5" i="2"/>
  <c r="F5" i="2"/>
  <c r="B5" i="2"/>
  <c r="F6" i="2" l="1"/>
  <c r="E6" i="2"/>
  <c r="H5" i="2"/>
  <c r="H6" i="2" s="1"/>
  <c r="G5" i="2"/>
  <c r="G6" i="2" s="1"/>
</calcChain>
</file>

<file path=xl/sharedStrings.xml><?xml version="1.0" encoding="utf-8"?>
<sst xmlns="http://schemas.openxmlformats.org/spreadsheetml/2006/main" count="1362" uniqueCount="520">
  <si>
    <t xml:space="preserve">Land West of Sheppey Way </t>
  </si>
  <si>
    <t xml:space="preserve">Land West of Kaine Farm House, Breach Lane </t>
  </si>
  <si>
    <t xml:space="preserve">Gardening World, Lower Hartlip Road </t>
  </si>
  <si>
    <t xml:space="preserve">Land at Pheasant Farm (West), Sheppey Way </t>
  </si>
  <si>
    <t xml:space="preserve">Land Rear of The Street and Hempstead Lane </t>
  </si>
  <si>
    <t xml:space="preserve">Land East of Sheppey Way </t>
  </si>
  <si>
    <t xml:space="preserve">Land South of School Lane </t>
  </si>
  <si>
    <t xml:space="preserve">Church Farm, Sheppey Way </t>
  </si>
  <si>
    <t xml:space="preserve">Land at Cellar Hill </t>
  </si>
  <si>
    <t xml:space="preserve">Land Rear of 66 Scrapsgate Road </t>
  </si>
  <si>
    <t xml:space="preserve">Land at Hopes Hill </t>
  </si>
  <si>
    <t xml:space="preserve">Land East of Chaffes Lane </t>
  </si>
  <si>
    <t xml:space="preserve">Danley Farm, Drove Road </t>
  </si>
  <si>
    <t xml:space="preserve">High Oak Hill Farm, High Oak Hill, Iwade Road </t>
  </si>
  <si>
    <t xml:space="preserve">Land Rear of Bramblefield Land and Grovehurst Road </t>
  </si>
  <si>
    <t xml:space="preserve">Land at Ufton Court Farm, Starveacre Lane </t>
  </si>
  <si>
    <t xml:space="preserve">Land off Lower Road </t>
  </si>
  <si>
    <t xml:space="preserve">Syndale Park, London Road </t>
  </si>
  <si>
    <t xml:space="preserve">Monkshill Farm, Monkshill Road </t>
  </si>
  <si>
    <t xml:space="preserve">Chilton Manor Farm, Highsted Road </t>
  </si>
  <si>
    <t xml:space="preserve">Land at Hearts Delight Road </t>
  </si>
  <si>
    <t xml:space="preserve">Bowl Reed, Oad Street </t>
  </si>
  <si>
    <t xml:space="preserve">Land Adjacent to Bowl Reed, Oad Street </t>
  </si>
  <si>
    <t xml:space="preserve">Land West of Frognal Lane </t>
  </si>
  <si>
    <t xml:space="preserve">Land off Hempstead Lane </t>
  </si>
  <si>
    <t xml:space="preserve">Land at Radfield Farm, London Road </t>
  </si>
  <si>
    <t xml:space="preserve">Land at Queen Court Farm, Faversham </t>
  </si>
  <si>
    <t xml:space="preserve">Swan Quay, Belvedere Road </t>
  </si>
  <si>
    <t xml:space="preserve">Land at Lion Field, London Road </t>
  </si>
  <si>
    <t xml:space="preserve">Land at Plough Road </t>
  </si>
  <si>
    <t xml:space="preserve">Neats Court, Queenborough Road </t>
  </si>
  <si>
    <t xml:space="preserve">Windy Gap, Chequers Road </t>
  </si>
  <si>
    <t xml:space="preserve">Land West of The Street </t>
  </si>
  <si>
    <t xml:space="preserve">Land East of Painters Farm, Painters Forstal Road </t>
  </si>
  <si>
    <t xml:space="preserve">Southfield, Wardwell Lane </t>
  </si>
  <si>
    <t xml:space="preserve">Land South of Dunlin Walk </t>
  </si>
  <si>
    <t xml:space="preserve">Land East of Scocles Road </t>
  </si>
  <si>
    <t xml:space="preserve">Land Adjacent Wren's Oast, Sutton Baron Road </t>
  </si>
  <si>
    <t xml:space="preserve">Land Adjacent Sunnyside, Wren's Road </t>
  </si>
  <si>
    <t xml:space="preserve">Land Adjacent Filmer House, Wren's Road and Hearts Delight Road </t>
  </si>
  <si>
    <t xml:space="preserve">Land Opposite Uplands, Hearts Delight Road </t>
  </si>
  <si>
    <t xml:space="preserve">Land South of Hearts Delight, Hearts Delight Road </t>
  </si>
  <si>
    <t xml:space="preserve">Land at Street Farm, Pond Farm Road </t>
  </si>
  <si>
    <t xml:space="preserve">Land Opposite Rookery Close, Primrose Lane </t>
  </si>
  <si>
    <t xml:space="preserve">Firs Farm, Deans Hill Road </t>
  </si>
  <si>
    <t xml:space="preserve">Land at Danaway, Maidstone Road </t>
  </si>
  <si>
    <t xml:space="preserve">Land at Wetham Green </t>
  </si>
  <si>
    <t xml:space="preserve">Rushett Farm Buldings, Rushett Lane </t>
  </si>
  <si>
    <t xml:space="preserve">Blue House Field, Rear of Mountview </t>
  </si>
  <si>
    <t xml:space="preserve">Land South and South-West of Iwade </t>
  </si>
  <si>
    <t xml:space="preserve">Land at Lynsted Lane </t>
  </si>
  <si>
    <t xml:space="preserve">Land West of Mount Farm Cottages, Staplestreet </t>
  </si>
  <si>
    <t xml:space="preserve">Church Farm, Kays Lane </t>
  </si>
  <si>
    <t xml:space="preserve">Land at New Hook Farm, Lower Road </t>
  </si>
  <si>
    <t xml:space="preserve">Land Adjacent to Kingsborough Farm, Eastchurch Road </t>
  </si>
  <si>
    <t xml:space="preserve">Land at Wallend, Lower Road </t>
  </si>
  <si>
    <t xml:space="preserve">Land at Queenborough Road </t>
  </si>
  <si>
    <t xml:space="preserve">39 Abbey Fields </t>
  </si>
  <si>
    <t xml:space="preserve">Land North of Eastchurch </t>
  </si>
  <si>
    <t xml:space="preserve">Land at Highfield Road </t>
  </si>
  <si>
    <t xml:space="preserve">Land East of Abbey Farm </t>
  </si>
  <si>
    <t xml:space="preserve">Land at Parsonage Farm, The Street </t>
  </si>
  <si>
    <t xml:space="preserve">Land off Elm Lane </t>
  </si>
  <si>
    <t xml:space="preserve">Land at Perry Court Farmhouse, Brogdale Road </t>
  </si>
  <si>
    <t xml:space="preserve">Land Adjacent 8 Bobbing Hill, Key Street </t>
  </si>
  <si>
    <t xml:space="preserve">Former Doddington Primary School, The Street </t>
  </si>
  <si>
    <t xml:space="preserve">Land North of Bexon Lane </t>
  </si>
  <si>
    <t xml:space="preserve">Land at St Mary's View </t>
  </si>
  <si>
    <t xml:space="preserve">Land at Ellen's Place, High Street </t>
  </si>
  <si>
    <t xml:space="preserve">Land at Ham Road </t>
  </si>
  <si>
    <t xml:space="preserve">Lady Dane Farm Buildings, Love Lane </t>
  </si>
  <si>
    <t xml:space="preserve">Queens Court farm yard, Water Lane </t>
  </si>
  <si>
    <t xml:space="preserve">Land at Halfway Road, Halfway Houses </t>
  </si>
  <si>
    <t xml:space="preserve">Land at London Road and Western Link </t>
  </si>
  <si>
    <t xml:space="preserve">Land North of The Street/Canterbury Road </t>
  </si>
  <si>
    <t xml:space="preserve">Land off Dargate Road, Dargate </t>
  </si>
  <si>
    <t xml:space="preserve">Land at Gibbens Farm, The Street </t>
  </si>
  <si>
    <t xml:space="preserve">Land Rear of 142-146 The Street </t>
  </si>
  <si>
    <t xml:space="preserve">Churchmans Farm, Stalisfield Road </t>
  </si>
  <si>
    <t xml:space="preserve">Land Adjoining/Rear of Jubilee Fields </t>
  </si>
  <si>
    <t xml:space="preserve">Land South West of Belgrave Road </t>
  </si>
  <si>
    <t xml:space="preserve">Land at Home Farm, The Street </t>
  </si>
  <si>
    <t xml:space="preserve">Land at Former Gas Yard, The Street </t>
  </si>
  <si>
    <t xml:space="preserve">Land West of Norham Farm, Selling Road </t>
  </si>
  <si>
    <t xml:space="preserve">Land Adjacent Monica Close </t>
  </si>
  <si>
    <t xml:space="preserve">Land East of Selling Road </t>
  </si>
  <si>
    <t xml:space="preserve">Norham Farm, Selling Road </t>
  </si>
  <si>
    <t xml:space="preserve">Land East of Selling Road (2) </t>
  </si>
  <si>
    <t xml:space="preserve">Tonge Country Park, Hempstead Lane </t>
  </si>
  <si>
    <t xml:space="preserve">Land at Otterham Quay Lane </t>
  </si>
  <si>
    <t xml:space="preserve">Land South of 93 Chaffes Lane </t>
  </si>
  <si>
    <t xml:space="preserve">148 High Street </t>
  </si>
  <si>
    <t xml:space="preserve">Land at Hill Farm </t>
  </si>
  <si>
    <t xml:space="preserve">Milstead Manor Farm, Manor Road </t>
  </si>
  <si>
    <t xml:space="preserve">Land South of Oak Hill </t>
  </si>
  <si>
    <t xml:space="preserve">Land at The Street </t>
  </si>
  <si>
    <t xml:space="preserve">Halfway Egg Farm, Featherbed Lane </t>
  </si>
  <si>
    <t xml:space="preserve">Land at Barrow Green Farm, London Road </t>
  </si>
  <si>
    <t xml:space="preserve">Land East of Faversham Industrial Estate, Graveney Road </t>
  </si>
  <si>
    <t xml:space="preserve">Land at Brett House, Bysing Wood Road </t>
  </si>
  <si>
    <t xml:space="preserve">Land Adjacent St Clements School, Leysdown Road </t>
  </si>
  <si>
    <t xml:space="preserve">Land West of Bredgar, Wrens Road </t>
  </si>
  <si>
    <t xml:space="preserve">Hartlip Industrial Estate </t>
  </si>
  <si>
    <t xml:space="preserve">Land at Sittingbourne Golf Centre, Church Road </t>
  </si>
  <si>
    <t xml:space="preserve">Land at The Port of Sheerness, Rushdenden Road </t>
  </si>
  <si>
    <t xml:space="preserve">Land at Brent Road </t>
  </si>
  <si>
    <t xml:space="preserve">Land at 18 The Courtyard, Seed Road </t>
  </si>
  <si>
    <t xml:space="preserve">Land South of London Road/West of Lynsted Lane </t>
  </si>
  <si>
    <t xml:space="preserve">Land Adjacent Westfield, Swanton Street </t>
  </si>
  <si>
    <t xml:space="preserve">Land North of/Adjacent to 124 Borden Lane </t>
  </si>
  <si>
    <t xml:space="preserve">Land at Long Field </t>
  </si>
  <si>
    <t xml:space="preserve">Seaview Park, Warden Bay Road </t>
  </si>
  <si>
    <t xml:space="preserve">Land at Claxfield Road (Site 1) </t>
  </si>
  <si>
    <t xml:space="preserve">Land at Claxfield Road (Site 2) </t>
  </si>
  <si>
    <t xml:space="preserve">Land at The Tracies </t>
  </si>
  <si>
    <t xml:space="preserve">Northern Plot opp Westfield Cottages, Breach Lane </t>
  </si>
  <si>
    <t xml:space="preserve">Southern Plot opp Westfield Cottages, Breach Lane </t>
  </si>
  <si>
    <t xml:space="preserve">Land SW of Boyse's Hill Farm </t>
  </si>
  <si>
    <t xml:space="preserve">Keycol Farm, Keycol Hill </t>
  </si>
  <si>
    <t xml:space="preserve">Land North of The Valance </t>
  </si>
  <si>
    <t xml:space="preserve">Land adj. Allocation A12 </t>
  </si>
  <si>
    <t xml:space="preserve">Medlar House, Lynsted Lane </t>
  </si>
  <si>
    <t xml:space="preserve">Land at Bartletts Close, Halfway </t>
  </si>
  <si>
    <t xml:space="preserve">Stocks Paddock </t>
  </si>
  <si>
    <t xml:space="preserve">Land at Graveney Road, East of Faversham </t>
  </si>
  <si>
    <t xml:space="preserve">Land North of Canterbury Road </t>
  </si>
  <si>
    <t xml:space="preserve">Land between A2 Bapchild and existing Northern Relief Road </t>
  </si>
  <si>
    <t xml:space="preserve">Land at Fox Hill/School Lane </t>
  </si>
  <si>
    <t xml:space="preserve">Land at South-West Sittingbourne </t>
  </si>
  <si>
    <t xml:space="preserve">Callum Park </t>
  </si>
  <si>
    <t xml:space="preserve">Land West of Martindale, Elm Lane </t>
  </si>
  <si>
    <t xml:space="preserve">Land at The Nurseries, Pond Farm Road </t>
  </si>
  <si>
    <t xml:space="preserve">Land at Home Farm </t>
  </si>
  <si>
    <t xml:space="preserve">Land at Starveacre Lane and Hearts Delight </t>
  </si>
  <si>
    <t xml:space="preserve">Church House, Church Path </t>
  </si>
  <si>
    <t xml:space="preserve">Lime Kiln Shaw, Lime Kiln Road </t>
  </si>
  <si>
    <t xml:space="preserve">Land at Forstal Farm (West), Selling Road </t>
  </si>
  <si>
    <t xml:space="preserve">Land at Forstal Farm (East), Selling Road </t>
  </si>
  <si>
    <t xml:space="preserve">Land at Oare Gravel Works, Ham Road </t>
  </si>
  <si>
    <t xml:space="preserve">The Former Garden Hotel (no 169), The Street </t>
  </si>
  <si>
    <t xml:space="preserve">Land at Warden, South of Knoll Way </t>
  </si>
  <si>
    <t xml:space="preserve">Land south of A2 London Road/West of Water Lane </t>
  </si>
  <si>
    <t xml:space="preserve">Land south of Dover Castle Inn, A2 London Road/Cellarhill </t>
  </si>
  <si>
    <t xml:space="preserve">Land at Lamberhurst Farm, Dargate </t>
  </si>
  <si>
    <t xml:space="preserve">Land off Canterbury Road </t>
  </si>
  <si>
    <t xml:space="preserve">Foresters Lodge Farm </t>
  </si>
  <si>
    <t xml:space="preserve">Wellbrook Farm (Site A) </t>
  </si>
  <si>
    <t xml:space="preserve">Wellbrook Farm (site B) </t>
  </si>
  <si>
    <t xml:space="preserve">Land West of Mustards Road </t>
  </si>
  <si>
    <t xml:space="preserve">Land at Norton Ash Garden Centre </t>
  </si>
  <si>
    <t xml:space="preserve">Plough Leisure Caravan Park </t>
  </si>
  <si>
    <t xml:space="preserve">Bossenden Farm Frontage Land </t>
  </si>
  <si>
    <t xml:space="preserve">Oakside Park, London Road </t>
  </si>
  <si>
    <t xml:space="preserve">Land East of Queenborough </t>
  </si>
  <si>
    <t xml:space="preserve">Land rear of Solna, Keycol Hill </t>
  </si>
  <si>
    <t xml:space="preserve">Land West of Western Link </t>
  </si>
  <si>
    <t xml:space="preserve">97-103 Ashford Road </t>
  </si>
  <si>
    <t xml:space="preserve">Former Bus Depot, East Street </t>
  </si>
  <si>
    <t xml:space="preserve">Between 11 &amp; Sunset, Southsea Avenue </t>
  </si>
  <si>
    <t xml:space="preserve">Otterham Quay, Otterham Quay Lane </t>
  </si>
  <si>
    <t xml:space="preserve">Former Funton Brickworks </t>
  </si>
  <si>
    <t xml:space="preserve">Land at Ham Farm, Ham Road </t>
  </si>
  <si>
    <t xml:space="preserve">Land north of Key Street </t>
  </si>
  <si>
    <t xml:space="preserve">Land at Belgrave Road </t>
  </si>
  <si>
    <t xml:space="preserve">Land at Cowstead Farm, Lower Road </t>
  </si>
  <si>
    <t xml:space="preserve">Preston Fields, Canterbury Road </t>
  </si>
  <si>
    <t xml:space="preserve">The Foundary, Rushenden Road </t>
  </si>
  <si>
    <t xml:space="preserve">Nil Desperandum Rushenden Hill </t>
  </si>
  <si>
    <t xml:space="preserve">Shellness Rd &amp; Park Avenue </t>
  </si>
  <si>
    <t xml:space="preserve">Land North of Quinton Road </t>
  </si>
  <si>
    <t xml:space="preserve">Land at Frognal Lane </t>
  </si>
  <si>
    <t xml:space="preserve">Land at Pheasant Farm, east of Sheppey Way </t>
  </si>
  <si>
    <t xml:space="preserve">Halfway Houses Primary School, Southdown Rd </t>
  </si>
  <si>
    <t xml:space="preserve">Iwade fruit &amp; produce </t>
  </si>
  <si>
    <t xml:space="preserve">Land north of High Street </t>
  </si>
  <si>
    <t xml:space="preserve">Land East of Station Road </t>
  </si>
  <si>
    <t xml:space="preserve">Bull Lane </t>
  </si>
  <si>
    <t xml:space="preserve">Faversham Police Stn, Church Rd </t>
  </si>
  <si>
    <t xml:space="preserve">Land at Minster County Primary School, Preston Skreens, Minster Road </t>
  </si>
  <si>
    <t xml:space="preserve">Bysingwood Primary School, Hazebrouck Road </t>
  </si>
  <si>
    <t xml:space="preserve">152 Staplehurst Road </t>
  </si>
  <si>
    <t xml:space="preserve">Plover Road (Thistle Hill), Minster </t>
  </si>
  <si>
    <t xml:space="preserve">West Street, Queenborough </t>
  </si>
  <si>
    <t xml:space="preserve">Swale House and environs </t>
  </si>
  <si>
    <t xml:space="preserve">Central Avenue </t>
  </si>
  <si>
    <t xml:space="preserve">Provender Mill, New Creek Road </t>
  </si>
  <si>
    <t xml:space="preserve">South of Queenborough Creek </t>
  </si>
  <si>
    <t xml:space="preserve">Staplehurst Road </t>
  </si>
  <si>
    <t xml:space="preserve">Land at Minster Academy, Admiral Walk </t>
  </si>
  <si>
    <t xml:space="preserve">Land off Colonels Lane </t>
  </si>
  <si>
    <t xml:space="preserve">Land South of Colonels Lane </t>
  </si>
  <si>
    <t xml:space="preserve">Land Adjoining Mayfield, London Road </t>
  </si>
  <si>
    <t xml:space="preserve">Barrow Green Farm, Barrow Green </t>
  </si>
  <si>
    <t xml:space="preserve">Former Istil site Rushenden Road/Thomsett Way </t>
  </si>
  <si>
    <t xml:space="preserve">Bell House, Bell Road </t>
  </si>
  <si>
    <t>Land West of Wises Lane</t>
  </si>
  <si>
    <t xml:space="preserve">North East Sittingbourne </t>
  </si>
  <si>
    <t xml:space="preserve">Land East of Iwade </t>
  </si>
  <si>
    <t xml:space="preserve">West of Rushenden Road </t>
  </si>
  <si>
    <t xml:space="preserve">Land at Manor Farm, Key Street </t>
  </si>
  <si>
    <t xml:space="preserve">Land at Ashford Road, North Street, Sheldwich </t>
  </si>
  <si>
    <t xml:space="preserve">South East Sittingbourne </t>
  </si>
  <si>
    <t xml:space="preserve">Bapchild, Tonge, Rodmersham, Tunstall, Teynham, Milstead &amp; Bredgar </t>
  </si>
  <si>
    <t xml:space="preserve">South East Faversham </t>
  </si>
  <si>
    <t xml:space="preserve">Land at Pond Farm </t>
  </si>
  <si>
    <t xml:space="preserve">Sittingbourne Adult Education, College Rd </t>
  </si>
  <si>
    <t xml:space="preserve">Land at Stickfast Lane </t>
  </si>
  <si>
    <t xml:space="preserve">Land adjacent to Cryalls Lane </t>
  </si>
  <si>
    <t xml:space="preserve">Land at Plough Road (2) </t>
  </si>
  <si>
    <t xml:space="preserve">Land at Perry Court Farm </t>
  </si>
  <si>
    <t xml:space="preserve">Land to the North of Vigo Cottage, Lynsted Lane </t>
  </si>
  <si>
    <t xml:space="preserve">Land to the North of Vigo Cottage, Lynsted Lane (2) </t>
  </si>
  <si>
    <t>SLA18/001</t>
  </si>
  <si>
    <t>SLA18/002</t>
  </si>
  <si>
    <t>SLA18/003</t>
  </si>
  <si>
    <t>SLA18/004</t>
  </si>
  <si>
    <t>SLA18/005</t>
  </si>
  <si>
    <t>SLA18/007</t>
  </si>
  <si>
    <t>SLA18/008</t>
  </si>
  <si>
    <t>SLA18/009</t>
  </si>
  <si>
    <t>SLA18/010</t>
  </si>
  <si>
    <t>SLA18/011</t>
  </si>
  <si>
    <t>SLA18/012</t>
  </si>
  <si>
    <t>SLA18/013</t>
  </si>
  <si>
    <t>SLA18/014</t>
  </si>
  <si>
    <t>SLA18/015</t>
  </si>
  <si>
    <t>SLA18/016</t>
  </si>
  <si>
    <t>SLA18/017</t>
  </si>
  <si>
    <t>SLA18/018</t>
  </si>
  <si>
    <t>SLA18/019</t>
  </si>
  <si>
    <t>SLA18/020</t>
  </si>
  <si>
    <t>SLA18/021</t>
  </si>
  <si>
    <t>SLA18/022</t>
  </si>
  <si>
    <t>SLA18/023</t>
  </si>
  <si>
    <t>SLA18/024</t>
  </si>
  <si>
    <t>SLA18/025</t>
  </si>
  <si>
    <t>SLA18/026</t>
  </si>
  <si>
    <t>SLA18/027</t>
  </si>
  <si>
    <t>SLA18/028</t>
  </si>
  <si>
    <t>SLA18/029</t>
  </si>
  <si>
    <t>SLA18/030</t>
  </si>
  <si>
    <t>SLA18/031</t>
  </si>
  <si>
    <t>SLA18/032</t>
  </si>
  <si>
    <t>SLA18/033</t>
  </si>
  <si>
    <t>SLA18/034</t>
  </si>
  <si>
    <t>SLA18/035</t>
  </si>
  <si>
    <t>SLA18/036</t>
  </si>
  <si>
    <t>SLA18/037</t>
  </si>
  <si>
    <t>SLA18/038</t>
  </si>
  <si>
    <t>SLA18/042</t>
  </si>
  <si>
    <t>SLA18/043</t>
  </si>
  <si>
    <t>SLA18/044</t>
  </si>
  <si>
    <t>SLA18/045</t>
  </si>
  <si>
    <t>SLA18/046</t>
  </si>
  <si>
    <t>SLA18/047</t>
  </si>
  <si>
    <t>SLA18/048</t>
  </si>
  <si>
    <t>SLA18/049</t>
  </si>
  <si>
    <t>SLA18/050</t>
  </si>
  <si>
    <t>SLA18/051</t>
  </si>
  <si>
    <t>SLA18/052</t>
  </si>
  <si>
    <t>SLA18/053</t>
  </si>
  <si>
    <t>SLA18/054</t>
  </si>
  <si>
    <t>SLA18/055</t>
  </si>
  <si>
    <t>SLA18/056</t>
  </si>
  <si>
    <t>SLA18/057</t>
  </si>
  <si>
    <t>SLA18/058</t>
  </si>
  <si>
    <t>SLA18/059</t>
  </si>
  <si>
    <t>SLA18/060</t>
  </si>
  <si>
    <t>SLA18/061</t>
  </si>
  <si>
    <t>SLA18/062</t>
  </si>
  <si>
    <t>SLA18/063</t>
  </si>
  <si>
    <t>SLA18/064</t>
  </si>
  <si>
    <t>SLA18/065</t>
  </si>
  <si>
    <t>SLA18/066</t>
  </si>
  <si>
    <t>SLA18/067</t>
  </si>
  <si>
    <t>SLA18/068</t>
  </si>
  <si>
    <t>SLA18/069</t>
  </si>
  <si>
    <t>SLA18/072</t>
  </si>
  <si>
    <t>SLA18/073</t>
  </si>
  <si>
    <t>SLA18/074</t>
  </si>
  <si>
    <t>SLA18/075</t>
  </si>
  <si>
    <t>SLA18/076</t>
  </si>
  <si>
    <t>SLA18/077</t>
  </si>
  <si>
    <t>SLA18/078</t>
  </si>
  <si>
    <t>SLA18/079</t>
  </si>
  <si>
    <t>SLA18/080</t>
  </si>
  <si>
    <t>SLA18/081</t>
  </si>
  <si>
    <t>SLA18/082</t>
  </si>
  <si>
    <t>SLA18/083</t>
  </si>
  <si>
    <t>SLA18/084</t>
  </si>
  <si>
    <t>SLA18/085</t>
  </si>
  <si>
    <t>SLA18/086</t>
  </si>
  <si>
    <t>SLA18/087</t>
  </si>
  <si>
    <t>SLA18/088</t>
  </si>
  <si>
    <t>SLA18/089</t>
  </si>
  <si>
    <t>SLA18/090</t>
  </si>
  <si>
    <t>SLA18/092</t>
  </si>
  <si>
    <t>SLA18/093</t>
  </si>
  <si>
    <t>SLA18/094</t>
  </si>
  <si>
    <t>SLA18/095</t>
  </si>
  <si>
    <t>SLA18/096</t>
  </si>
  <si>
    <t>SLA18/097</t>
  </si>
  <si>
    <t>SLA18/098</t>
  </si>
  <si>
    <t>SLA18/099</t>
  </si>
  <si>
    <t>SLA18/100</t>
  </si>
  <si>
    <t>SLA18/101</t>
  </si>
  <si>
    <t>SLA18/102</t>
  </si>
  <si>
    <t>SLA18/103</t>
  </si>
  <si>
    <t>SLA18/104</t>
  </si>
  <si>
    <t>SLA18/105</t>
  </si>
  <si>
    <t>SLA18/106</t>
  </si>
  <si>
    <t>SLA18/107</t>
  </si>
  <si>
    <t>SLA18/108</t>
  </si>
  <si>
    <t>SLA18/109</t>
  </si>
  <si>
    <t>SLA18/110</t>
  </si>
  <si>
    <t>SLA18/111</t>
  </si>
  <si>
    <t>SLA18/112</t>
  </si>
  <si>
    <t>SLA18/113</t>
  </si>
  <si>
    <t>SLA18/114</t>
  </si>
  <si>
    <t>SLA18/115</t>
  </si>
  <si>
    <t>SLA18/116</t>
  </si>
  <si>
    <t>SLA18/117</t>
  </si>
  <si>
    <t>SLA18/118</t>
  </si>
  <si>
    <t>SLA18/119</t>
  </si>
  <si>
    <t>SLA18/121</t>
  </si>
  <si>
    <t>SLA18/122</t>
  </si>
  <si>
    <t>SLA18/123</t>
  </si>
  <si>
    <t>SLA18/124</t>
  </si>
  <si>
    <t>SLA18/125</t>
  </si>
  <si>
    <t>SLA18/126</t>
  </si>
  <si>
    <t>SLA18/127</t>
  </si>
  <si>
    <t>SLA18/129</t>
  </si>
  <si>
    <t>SLA18/130</t>
  </si>
  <si>
    <t>SLA18/131</t>
  </si>
  <si>
    <t>SLA18/132</t>
  </si>
  <si>
    <t>SLA18/133</t>
  </si>
  <si>
    <t>SLA18/134</t>
  </si>
  <si>
    <t>SLA18/135</t>
  </si>
  <si>
    <t>SLA18/136</t>
  </si>
  <si>
    <t>SLA18/137</t>
  </si>
  <si>
    <t>SLA18/138</t>
  </si>
  <si>
    <t>SLA18/139</t>
  </si>
  <si>
    <t>SLA18/140</t>
  </si>
  <si>
    <t>SLA18/141</t>
  </si>
  <si>
    <t>SLA18/142</t>
  </si>
  <si>
    <t>SLA18/143</t>
  </si>
  <si>
    <t>SLA18/144</t>
  </si>
  <si>
    <t>SLA18/145</t>
  </si>
  <si>
    <t>SLA18/146</t>
  </si>
  <si>
    <t>SLA18/147</t>
  </si>
  <si>
    <t>SLA18/148</t>
  </si>
  <si>
    <t>SLA18/149</t>
  </si>
  <si>
    <t>SLA18/150</t>
  </si>
  <si>
    <t>SLA18/151</t>
  </si>
  <si>
    <t>SLA18/152</t>
  </si>
  <si>
    <t>SLA18/153</t>
  </si>
  <si>
    <t>SLA18/154</t>
  </si>
  <si>
    <t>SLA18/155</t>
  </si>
  <si>
    <t>SLA18/156</t>
  </si>
  <si>
    <t>SLA18/157</t>
  </si>
  <si>
    <t>SLA18/158</t>
  </si>
  <si>
    <t>SLA18/159</t>
  </si>
  <si>
    <t>SLA18/160</t>
  </si>
  <si>
    <t>SLA18/161</t>
  </si>
  <si>
    <t>SLA18/162</t>
  </si>
  <si>
    <t>SLA18/163</t>
  </si>
  <si>
    <t>SLA18/164</t>
  </si>
  <si>
    <t>SLA18/165</t>
  </si>
  <si>
    <t>SLA18/166</t>
  </si>
  <si>
    <t>SLA18/167</t>
  </si>
  <si>
    <t>SLA18/169</t>
  </si>
  <si>
    <t>SLA18/170</t>
  </si>
  <si>
    <t>SLA18/171</t>
  </si>
  <si>
    <t>SLA18/172</t>
  </si>
  <si>
    <t>SLA18/173</t>
  </si>
  <si>
    <t>SLA18/174</t>
  </si>
  <si>
    <t>SLA18/175</t>
  </si>
  <si>
    <t>SLA18/176</t>
  </si>
  <si>
    <t>SLA18/177</t>
  </si>
  <si>
    <t>SLA18/178</t>
  </si>
  <si>
    <t>SLA18/179</t>
  </si>
  <si>
    <t>SLA18/180</t>
  </si>
  <si>
    <t>SLA18/181</t>
  </si>
  <si>
    <t>SLA18/182</t>
  </si>
  <si>
    <t>SLA18/183</t>
  </si>
  <si>
    <t>SLA18/184</t>
  </si>
  <si>
    <t>SLA18/186</t>
  </si>
  <si>
    <t>SLA18/187</t>
  </si>
  <si>
    <t>SLA18/189</t>
  </si>
  <si>
    <t>SLA18/190</t>
  </si>
  <si>
    <t>SLA18/191</t>
  </si>
  <si>
    <t>SLA18/192</t>
  </si>
  <si>
    <t>SLA18/193</t>
  </si>
  <si>
    <t>SLA18/194</t>
  </si>
  <si>
    <t>SLA18/195</t>
  </si>
  <si>
    <t>SLA18/198</t>
  </si>
  <si>
    <t>SLA18/199</t>
  </si>
  <si>
    <t>SLA18/200</t>
  </si>
  <si>
    <t>SLA18/201</t>
  </si>
  <si>
    <t>SLA18/203</t>
  </si>
  <si>
    <t>SLA18/207</t>
  </si>
  <si>
    <t>SLA18/208</t>
  </si>
  <si>
    <t>SLA18/209</t>
  </si>
  <si>
    <t>SLA18/210</t>
  </si>
  <si>
    <t>SLA18/211</t>
  </si>
  <si>
    <t>SLA18/212</t>
  </si>
  <si>
    <t>SLA18/213</t>
  </si>
  <si>
    <t>SLA18/214</t>
  </si>
  <si>
    <t>SLA18/216</t>
  </si>
  <si>
    <t>SLA18/217</t>
  </si>
  <si>
    <t>SLA18/218</t>
  </si>
  <si>
    <t>SLA18/219</t>
  </si>
  <si>
    <t>SLA18/220</t>
  </si>
  <si>
    <t>SLA18/222</t>
  </si>
  <si>
    <t>SLA18/223</t>
  </si>
  <si>
    <t>SLA18/224</t>
  </si>
  <si>
    <t>SLA18/226</t>
  </si>
  <si>
    <t>SLA18/229</t>
  </si>
  <si>
    <t>SLA18/230</t>
  </si>
  <si>
    <t>SLA18/232</t>
  </si>
  <si>
    <t>SLA18/233</t>
  </si>
  <si>
    <t>SLA18/234</t>
  </si>
  <si>
    <t>SLA18/235</t>
  </si>
  <si>
    <t>SLA18/236</t>
  </si>
  <si>
    <t>SLA18/237</t>
  </si>
  <si>
    <t>Bobbing</t>
  </si>
  <si>
    <t>Upchurch</t>
  </si>
  <si>
    <t>Newington</t>
  </si>
  <si>
    <t>Bapchild</t>
  </si>
  <si>
    <t>Teynham</t>
  </si>
  <si>
    <t>Minster</t>
  </si>
  <si>
    <t>Doddington</t>
  </si>
  <si>
    <t>Sittingbourne</t>
  </si>
  <si>
    <t>Tunstall</t>
  </si>
  <si>
    <t>Ospringe</t>
  </si>
  <si>
    <t>Hernhill</t>
  </si>
  <si>
    <t>Borden</t>
  </si>
  <si>
    <t>Tonge</t>
  </si>
  <si>
    <t>Faversham</t>
  </si>
  <si>
    <t>Sheerness</t>
  </si>
  <si>
    <t>Iwade</t>
  </si>
  <si>
    <t>Borden/Tunstall</t>
  </si>
  <si>
    <t>Bredgar</t>
  </si>
  <si>
    <t>Norton</t>
  </si>
  <si>
    <t>Minster/Eastchurch</t>
  </si>
  <si>
    <t>Queenborough</t>
  </si>
  <si>
    <t>Eastchurch</t>
  </si>
  <si>
    <t>Boughton</t>
  </si>
  <si>
    <t>Selling</t>
  </si>
  <si>
    <t>Milstead</t>
  </si>
  <si>
    <t>Leysdown</t>
  </si>
  <si>
    <t>Hartlip</t>
  </si>
  <si>
    <t>Newnham</t>
  </si>
  <si>
    <t>Lynsted</t>
  </si>
  <si>
    <t>Sheldwich</t>
  </si>
  <si>
    <t>Dunkirk</t>
  </si>
  <si>
    <t>Warden</t>
  </si>
  <si>
    <t>SLA18/225</t>
  </si>
  <si>
    <t>Land at Bobbing</t>
  </si>
  <si>
    <t>Greenfield</t>
  </si>
  <si>
    <t>Agriculture</t>
  </si>
  <si>
    <t>Suitable and deliverable</t>
  </si>
  <si>
    <t>Unsuitable</t>
  </si>
  <si>
    <t>Garden Centre</t>
  </si>
  <si>
    <t>Countryside</t>
  </si>
  <si>
    <t>Paddock</t>
  </si>
  <si>
    <t>Equestrian</t>
  </si>
  <si>
    <t>Grazing</t>
  </si>
  <si>
    <t>Farmhouse</t>
  </si>
  <si>
    <t>Orchard</t>
  </si>
  <si>
    <t>Leisure</t>
  </si>
  <si>
    <t>Open Fields</t>
  </si>
  <si>
    <t>Grassland</t>
  </si>
  <si>
    <t>Mixed</t>
  </si>
  <si>
    <t>Employment</t>
  </si>
  <si>
    <t>Brownfield</t>
  </si>
  <si>
    <t>Various</t>
  </si>
  <si>
    <t>School</t>
  </si>
  <si>
    <t>Farm buildings</t>
  </si>
  <si>
    <t>Farmyard</t>
  </si>
  <si>
    <t>Industrial</t>
  </si>
  <si>
    <t>Country park</t>
  </si>
  <si>
    <t>Storage</t>
  </si>
  <si>
    <t>Golf course</t>
  </si>
  <si>
    <t>Dredging</t>
  </si>
  <si>
    <t>Caravan park</t>
  </si>
  <si>
    <t>Scrubland</t>
  </si>
  <si>
    <t>Allotments</t>
  </si>
  <si>
    <t>Lorry parking</t>
  </si>
  <si>
    <t>Garden</t>
  </si>
  <si>
    <t>Land fill</t>
  </si>
  <si>
    <t>Hotel</t>
  </si>
  <si>
    <t>Commercial</t>
  </si>
  <si>
    <t>Suitable but undeliverable</t>
  </si>
  <si>
    <t>Car park</t>
  </si>
  <si>
    <t>Police station</t>
  </si>
  <si>
    <t>Offices</t>
  </si>
  <si>
    <t>Library</t>
  </si>
  <si>
    <t>SLA18/228</t>
  </si>
  <si>
    <t>Land adj Newington Manor Bull Lane</t>
  </si>
  <si>
    <t>Bobbing, Iwade &amp; Newington</t>
  </si>
  <si>
    <t>Boughton under Blean</t>
  </si>
  <si>
    <t>Faversham, Boughton &amp; Selling</t>
  </si>
  <si>
    <t>Lower Halstow</t>
  </si>
  <si>
    <t>Lynsted with Kingsdown</t>
  </si>
  <si>
    <t>Sheldwich, Faversham, Ospringe &amp; Selling</t>
  </si>
  <si>
    <t>Brownfield &amp; others</t>
  </si>
  <si>
    <t>SHLAA Summary</t>
  </si>
  <si>
    <t>ID</t>
  </si>
  <si>
    <t>Location</t>
  </si>
  <si>
    <t>Parish</t>
  </si>
  <si>
    <t>Site type</t>
  </si>
  <si>
    <t>Current use</t>
  </si>
  <si>
    <t>Area (ha)</t>
  </si>
  <si>
    <t>Number of houses</t>
  </si>
  <si>
    <t>Assessment</t>
  </si>
  <si>
    <t>Total</t>
  </si>
  <si>
    <t>Subject to future studies</t>
  </si>
  <si>
    <t>Assessment =</t>
  </si>
  <si>
    <t>Assessment = 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</si>
</sst>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3" fontId="0" fillId="0" borderId="0" xfId="0" applyNumberFormat="1"/>
    <xf numFmtId="0" fontId="16" fillId="0" borderId="10" xfId="0" applyFont="1" applyBorder="1"/>
    <xf numFmtId="0" fontId="16" fillId="0" borderId="10" xfId="0" applyFont="1" applyBorder="1" applyAlignment="1">
      <alignment horizontal="right"/>
    </xf>
    <xf numFmtId="0" fontId="16" fillId="0" borderId="10" xfId="0" applyFont="1" applyBorder="1" applyAlignment="1">
      <alignment horizontal="right" wrapText="1"/>
    </xf>
    <xf numFmtId="0" fontId="18" fillId="0" borderId="0" xfId="0" applyFont="1"/>
    <xf numFmtId="0" fontId="0" fillId="0" borderId="10" xfId="0" applyBorder="1"/>
    <xf numFmtId="0" fontId="16" fillId="0" borderId="11" xfId="0" applyFont="1" applyBorder="1"/>
    <xf numFmtId="3" fontId="16" fillId="0" borderId="11" xfId="0" applyNumberFormat="1" applyFont="1" applyBorder="1"/>
    <xf numFmtId="3" fontId="0" fillId="0" borderId="11" xfId="0" applyNumberFormat="1" applyBorder="1"/>
    <xf numFmtId="3" fontId="16" fillId="0" borderId="10" xfId="0" applyNumberFormat="1" applyFont="1" applyBorder="1"/>
    <xf numFmtId="3" fontId="0" fillId="0" borderId="10" xfId="0" applyNumberFormat="1" applyBorder="1"/>
    <xf numFmtId="0" fontId="16" fillId="0" borderId="0" xfId="0" applyFont="1"/>
    <xf numFmtId="0" fontId="19" fillId="0" borderId="0" xfId="0" applyFont="1"/>
    <xf numFmtId="164" fontId="0" fillId="0" borderId="0" xfId="0" applyNumberFormat="1"/>
    <xf numFmtId="165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8"/>
  <sheetViews>
    <sheetView tabSelected="1" workbookViewId="0">
      <selection activeCell="B9" sqref="B9"/>
    </sheetView>
  </sheetViews>
  <sheetFormatPr defaultRowHeight="14.4" x14ac:dyDescent="0.3"/>
  <cols>
    <col min="1" max="1" width="11.109375" customWidth="1"/>
    <col min="2" max="2" width="47.88671875" customWidth="1"/>
    <col min="3" max="3" width="23.88671875" customWidth="1"/>
    <col min="4" max="4" width="14" customWidth="1"/>
    <col min="5" max="5" width="17.109375" customWidth="1"/>
    <col min="7" max="7" width="11.6640625" customWidth="1"/>
    <col min="8" max="8" width="22.21875" bestFit="1" customWidth="1"/>
  </cols>
  <sheetData>
    <row r="1" spans="1:8" ht="31.2" x14ac:dyDescent="0.6">
      <c r="A1" s="5" t="s">
        <v>507</v>
      </c>
    </row>
    <row r="3" spans="1:8" ht="28.8" x14ac:dyDescent="0.3">
      <c r="A3" s="2" t="s">
        <v>508</v>
      </c>
      <c r="B3" s="2" t="s">
        <v>509</v>
      </c>
      <c r="C3" s="2" t="s">
        <v>510</v>
      </c>
      <c r="D3" s="2" t="s">
        <v>511</v>
      </c>
      <c r="E3" s="2" t="s">
        <v>512</v>
      </c>
      <c r="F3" s="3" t="s">
        <v>513</v>
      </c>
      <c r="G3" s="4" t="s">
        <v>514</v>
      </c>
      <c r="H3" s="2" t="s">
        <v>515</v>
      </c>
    </row>
    <row r="4" spans="1:8" x14ac:dyDescent="0.3">
      <c r="A4" t="s">
        <v>212</v>
      </c>
      <c r="B4" t="s">
        <v>0</v>
      </c>
      <c r="C4" t="s">
        <v>425</v>
      </c>
      <c r="D4" t="s">
        <v>459</v>
      </c>
      <c r="E4" t="s">
        <v>460</v>
      </c>
      <c r="F4">
        <v>4.3</v>
      </c>
      <c r="G4">
        <v>100</v>
      </c>
      <c r="H4" t="s">
        <v>461</v>
      </c>
    </row>
    <row r="5" spans="1:8" x14ac:dyDescent="0.3">
      <c r="A5" t="s">
        <v>213</v>
      </c>
      <c r="B5" t="s">
        <v>1</v>
      </c>
      <c r="C5" t="s">
        <v>426</v>
      </c>
      <c r="D5" t="s">
        <v>459</v>
      </c>
      <c r="E5" t="s">
        <v>460</v>
      </c>
      <c r="F5">
        <v>0.69</v>
      </c>
      <c r="G5">
        <v>0</v>
      </c>
      <c r="H5" t="s">
        <v>462</v>
      </c>
    </row>
    <row r="6" spans="1:8" x14ac:dyDescent="0.3">
      <c r="A6" t="s">
        <v>214</v>
      </c>
      <c r="B6" t="s">
        <v>2</v>
      </c>
      <c r="C6" t="s">
        <v>427</v>
      </c>
      <c r="D6" t="s">
        <v>475</v>
      </c>
      <c r="E6" t="s">
        <v>463</v>
      </c>
      <c r="F6">
        <v>1.53</v>
      </c>
      <c r="G6">
        <v>0</v>
      </c>
      <c r="H6" t="s">
        <v>462</v>
      </c>
    </row>
    <row r="7" spans="1:8" x14ac:dyDescent="0.3">
      <c r="A7" t="s">
        <v>215</v>
      </c>
      <c r="B7" t="s">
        <v>3</v>
      </c>
      <c r="C7" t="s">
        <v>425</v>
      </c>
      <c r="D7" t="s">
        <v>459</v>
      </c>
      <c r="E7" t="s">
        <v>460</v>
      </c>
      <c r="F7">
        <v>1.64</v>
      </c>
      <c r="G7">
        <v>0</v>
      </c>
      <c r="H7" t="s">
        <v>462</v>
      </c>
    </row>
    <row r="8" spans="1:8" x14ac:dyDescent="0.3">
      <c r="A8" t="s">
        <v>216</v>
      </c>
      <c r="B8" t="s">
        <v>4</v>
      </c>
      <c r="C8" t="s">
        <v>428</v>
      </c>
      <c r="D8" t="s">
        <v>459</v>
      </c>
      <c r="E8" t="s">
        <v>464</v>
      </c>
      <c r="F8">
        <v>3.8</v>
      </c>
      <c r="G8">
        <v>0</v>
      </c>
      <c r="H8" t="s">
        <v>462</v>
      </c>
    </row>
    <row r="9" spans="1:8" x14ac:dyDescent="0.3">
      <c r="A9" t="s">
        <v>217</v>
      </c>
      <c r="B9" t="s">
        <v>5</v>
      </c>
      <c r="C9" t="s">
        <v>425</v>
      </c>
      <c r="D9" t="s">
        <v>459</v>
      </c>
      <c r="E9" t="s">
        <v>460</v>
      </c>
      <c r="F9">
        <v>1</v>
      </c>
      <c r="H9" t="s">
        <v>461</v>
      </c>
    </row>
    <row r="10" spans="1:8" x14ac:dyDescent="0.3">
      <c r="A10" t="s">
        <v>218</v>
      </c>
      <c r="B10" t="s">
        <v>6</v>
      </c>
      <c r="C10" t="s">
        <v>503</v>
      </c>
      <c r="D10" t="s">
        <v>459</v>
      </c>
      <c r="E10" t="s">
        <v>465</v>
      </c>
      <c r="F10">
        <v>0.51</v>
      </c>
      <c r="G10">
        <v>0</v>
      </c>
      <c r="H10" t="s">
        <v>462</v>
      </c>
    </row>
    <row r="11" spans="1:8" x14ac:dyDescent="0.3">
      <c r="A11" t="s">
        <v>219</v>
      </c>
      <c r="B11" t="s">
        <v>7</v>
      </c>
      <c r="C11" t="s">
        <v>425</v>
      </c>
      <c r="D11" t="s">
        <v>459</v>
      </c>
      <c r="E11" t="s">
        <v>460</v>
      </c>
      <c r="F11">
        <v>1.41</v>
      </c>
      <c r="G11">
        <v>36</v>
      </c>
      <c r="H11" t="s">
        <v>461</v>
      </c>
    </row>
    <row r="12" spans="1:8" x14ac:dyDescent="0.3">
      <c r="A12" t="s">
        <v>220</v>
      </c>
      <c r="B12" t="s">
        <v>8</v>
      </c>
      <c r="C12" s="17" t="s">
        <v>429</v>
      </c>
      <c r="D12" t="s">
        <v>459</v>
      </c>
      <c r="E12" t="s">
        <v>486</v>
      </c>
      <c r="F12">
        <v>0.56999999999999995</v>
      </c>
      <c r="G12">
        <v>12</v>
      </c>
      <c r="H12" t="s">
        <v>461</v>
      </c>
    </row>
    <row r="13" spans="1:8" x14ac:dyDescent="0.3">
      <c r="A13" t="s">
        <v>221</v>
      </c>
      <c r="B13" t="s">
        <v>9</v>
      </c>
      <c r="C13" t="s">
        <v>430</v>
      </c>
      <c r="D13" t="s">
        <v>459</v>
      </c>
      <c r="E13" t="s">
        <v>466</v>
      </c>
      <c r="F13">
        <v>2.13</v>
      </c>
      <c r="G13">
        <v>0</v>
      </c>
      <c r="H13" t="s">
        <v>462</v>
      </c>
    </row>
    <row r="14" spans="1:8" x14ac:dyDescent="0.3">
      <c r="A14" t="s">
        <v>222</v>
      </c>
      <c r="B14" t="s">
        <v>10</v>
      </c>
      <c r="C14" t="s">
        <v>431</v>
      </c>
      <c r="D14" t="s">
        <v>459</v>
      </c>
      <c r="E14" t="s">
        <v>467</v>
      </c>
      <c r="F14">
        <v>0.6</v>
      </c>
      <c r="G14">
        <v>0</v>
      </c>
      <c r="H14" t="s">
        <v>462</v>
      </c>
    </row>
    <row r="15" spans="1:8" x14ac:dyDescent="0.3">
      <c r="A15" t="s">
        <v>223</v>
      </c>
      <c r="B15" t="s">
        <v>11</v>
      </c>
      <c r="C15" t="s">
        <v>426</v>
      </c>
      <c r="D15" t="s">
        <v>459</v>
      </c>
      <c r="E15" t="s">
        <v>460</v>
      </c>
      <c r="F15">
        <v>6</v>
      </c>
      <c r="G15">
        <v>0</v>
      </c>
      <c r="H15" t="s">
        <v>462</v>
      </c>
    </row>
    <row r="16" spans="1:8" x14ac:dyDescent="0.3">
      <c r="A16" t="s">
        <v>224</v>
      </c>
      <c r="B16" t="s">
        <v>12</v>
      </c>
      <c r="C16" t="s">
        <v>430</v>
      </c>
      <c r="D16" t="s">
        <v>459</v>
      </c>
      <c r="E16" t="s">
        <v>467</v>
      </c>
      <c r="F16">
        <v>51.16</v>
      </c>
      <c r="G16">
        <v>0</v>
      </c>
      <c r="H16" t="s">
        <v>462</v>
      </c>
    </row>
    <row r="17" spans="1:8" x14ac:dyDescent="0.3">
      <c r="A17" t="s">
        <v>225</v>
      </c>
      <c r="B17" t="s">
        <v>13</v>
      </c>
      <c r="C17" t="s">
        <v>427</v>
      </c>
      <c r="D17" t="s">
        <v>459</v>
      </c>
      <c r="E17" t="s">
        <v>468</v>
      </c>
      <c r="F17">
        <v>0.53</v>
      </c>
      <c r="G17">
        <v>0</v>
      </c>
      <c r="H17" t="s">
        <v>462</v>
      </c>
    </row>
    <row r="18" spans="1:8" x14ac:dyDescent="0.3">
      <c r="A18" t="s">
        <v>226</v>
      </c>
      <c r="B18" t="s">
        <v>14</v>
      </c>
      <c r="C18" t="s">
        <v>432</v>
      </c>
      <c r="D18" t="s">
        <v>459</v>
      </c>
      <c r="E18" t="s">
        <v>469</v>
      </c>
      <c r="F18">
        <v>0.87</v>
      </c>
      <c r="G18">
        <v>23</v>
      </c>
      <c r="H18" t="s">
        <v>461</v>
      </c>
    </row>
    <row r="19" spans="1:8" x14ac:dyDescent="0.3">
      <c r="A19" t="s">
        <v>227</v>
      </c>
      <c r="B19" t="s">
        <v>15</v>
      </c>
      <c r="C19" t="s">
        <v>433</v>
      </c>
      <c r="D19" t="s">
        <v>459</v>
      </c>
      <c r="E19" t="s">
        <v>460</v>
      </c>
      <c r="F19">
        <v>27.19</v>
      </c>
      <c r="G19">
        <v>300</v>
      </c>
      <c r="H19" t="s">
        <v>461</v>
      </c>
    </row>
    <row r="20" spans="1:8" x14ac:dyDescent="0.3">
      <c r="A20" t="s">
        <v>228</v>
      </c>
      <c r="B20" t="s">
        <v>16</v>
      </c>
      <c r="C20" t="s">
        <v>430</v>
      </c>
      <c r="D20" t="s">
        <v>459</v>
      </c>
      <c r="E20" t="s">
        <v>460</v>
      </c>
      <c r="F20">
        <v>4</v>
      </c>
      <c r="G20">
        <v>0</v>
      </c>
      <c r="H20" t="s">
        <v>461</v>
      </c>
    </row>
    <row r="21" spans="1:8" x14ac:dyDescent="0.3">
      <c r="A21" t="s">
        <v>229</v>
      </c>
      <c r="B21" t="s">
        <v>17</v>
      </c>
      <c r="C21" t="s">
        <v>434</v>
      </c>
      <c r="D21" t="s">
        <v>475</v>
      </c>
      <c r="E21" t="s">
        <v>470</v>
      </c>
      <c r="F21">
        <v>3.5</v>
      </c>
      <c r="G21">
        <v>0</v>
      </c>
      <c r="H21" t="s">
        <v>462</v>
      </c>
    </row>
    <row r="22" spans="1:8" x14ac:dyDescent="0.3">
      <c r="A22" t="s">
        <v>230</v>
      </c>
      <c r="B22" t="s">
        <v>18</v>
      </c>
      <c r="C22" t="s">
        <v>435</v>
      </c>
      <c r="D22" t="s">
        <v>459</v>
      </c>
      <c r="E22" t="s">
        <v>460</v>
      </c>
      <c r="F22">
        <v>26.63</v>
      </c>
      <c r="G22">
        <v>0</v>
      </c>
      <c r="H22" t="s">
        <v>462</v>
      </c>
    </row>
    <row r="23" spans="1:8" x14ac:dyDescent="0.3">
      <c r="A23" t="s">
        <v>231</v>
      </c>
      <c r="B23" t="s">
        <v>19</v>
      </c>
      <c r="C23" t="s">
        <v>432</v>
      </c>
      <c r="D23" t="s">
        <v>459</v>
      </c>
      <c r="E23" t="s">
        <v>460</v>
      </c>
      <c r="F23">
        <v>7.14</v>
      </c>
      <c r="G23">
        <v>180</v>
      </c>
      <c r="H23" t="s">
        <v>461</v>
      </c>
    </row>
    <row r="24" spans="1:8" x14ac:dyDescent="0.3">
      <c r="A24" t="s">
        <v>232</v>
      </c>
      <c r="B24" t="s">
        <v>20</v>
      </c>
      <c r="C24" t="s">
        <v>433</v>
      </c>
      <c r="D24" t="s">
        <v>459</v>
      </c>
      <c r="E24" t="s">
        <v>460</v>
      </c>
      <c r="F24">
        <v>6.87</v>
      </c>
      <c r="G24">
        <v>50</v>
      </c>
      <c r="H24" t="s">
        <v>462</v>
      </c>
    </row>
    <row r="25" spans="1:8" x14ac:dyDescent="0.3">
      <c r="A25" t="s">
        <v>233</v>
      </c>
      <c r="B25" t="s">
        <v>21</v>
      </c>
      <c r="C25" t="s">
        <v>436</v>
      </c>
      <c r="D25" t="s">
        <v>459</v>
      </c>
      <c r="E25" t="s">
        <v>471</v>
      </c>
      <c r="F25">
        <v>2</v>
      </c>
      <c r="G25">
        <v>0</v>
      </c>
      <c r="H25" t="s">
        <v>462</v>
      </c>
    </row>
    <row r="26" spans="1:8" x14ac:dyDescent="0.3">
      <c r="A26" t="s">
        <v>234</v>
      </c>
      <c r="B26" t="s">
        <v>22</v>
      </c>
      <c r="C26" t="s">
        <v>436</v>
      </c>
      <c r="D26" t="s">
        <v>459</v>
      </c>
      <c r="E26" t="s">
        <v>472</v>
      </c>
      <c r="F26">
        <v>1.75</v>
      </c>
      <c r="G26">
        <v>0</v>
      </c>
      <c r="H26" t="s">
        <v>462</v>
      </c>
    </row>
    <row r="27" spans="1:8" x14ac:dyDescent="0.3">
      <c r="A27" t="s">
        <v>235</v>
      </c>
      <c r="B27" t="s">
        <v>23</v>
      </c>
      <c r="C27" t="s">
        <v>429</v>
      </c>
      <c r="D27" t="s">
        <v>459</v>
      </c>
      <c r="E27" t="s">
        <v>460</v>
      </c>
      <c r="F27">
        <v>23.92</v>
      </c>
      <c r="G27">
        <v>630</v>
      </c>
      <c r="H27" t="s">
        <v>461</v>
      </c>
    </row>
    <row r="28" spans="1:8" x14ac:dyDescent="0.3">
      <c r="A28" t="s">
        <v>236</v>
      </c>
      <c r="B28" t="s">
        <v>24</v>
      </c>
      <c r="C28" t="s">
        <v>437</v>
      </c>
      <c r="D28" t="s">
        <v>459</v>
      </c>
      <c r="E28" t="s">
        <v>469</v>
      </c>
      <c r="F28">
        <v>1.99</v>
      </c>
      <c r="G28">
        <v>60</v>
      </c>
      <c r="H28" t="s">
        <v>461</v>
      </c>
    </row>
    <row r="29" spans="1:8" x14ac:dyDescent="0.3">
      <c r="A29" t="s">
        <v>237</v>
      </c>
      <c r="B29" t="s">
        <v>25</v>
      </c>
      <c r="C29" t="s">
        <v>437</v>
      </c>
      <c r="D29" t="s">
        <v>473</v>
      </c>
      <c r="E29" t="s">
        <v>460</v>
      </c>
      <c r="F29">
        <v>3</v>
      </c>
      <c r="G29">
        <v>0</v>
      </c>
      <c r="H29" t="s">
        <v>462</v>
      </c>
    </row>
    <row r="30" spans="1:8" x14ac:dyDescent="0.3">
      <c r="A30" t="s">
        <v>238</v>
      </c>
      <c r="B30" t="s">
        <v>26</v>
      </c>
      <c r="C30" t="s">
        <v>434</v>
      </c>
      <c r="D30" t="s">
        <v>459</v>
      </c>
      <c r="E30" t="s">
        <v>460</v>
      </c>
      <c r="F30">
        <v>44.27</v>
      </c>
      <c r="G30">
        <v>400</v>
      </c>
      <c r="H30" t="s">
        <v>461</v>
      </c>
    </row>
    <row r="31" spans="1:8" x14ac:dyDescent="0.3">
      <c r="A31" t="s">
        <v>239</v>
      </c>
      <c r="B31" t="s">
        <v>27</v>
      </c>
      <c r="C31" t="s">
        <v>438</v>
      </c>
      <c r="D31" t="s">
        <v>475</v>
      </c>
      <c r="E31" t="s">
        <v>474</v>
      </c>
      <c r="F31">
        <v>0.25</v>
      </c>
      <c r="G31">
        <v>0</v>
      </c>
      <c r="H31" t="s">
        <v>462</v>
      </c>
    </row>
    <row r="32" spans="1:8" x14ac:dyDescent="0.3">
      <c r="A32" t="s">
        <v>240</v>
      </c>
      <c r="B32" t="s">
        <v>28</v>
      </c>
      <c r="C32" t="s">
        <v>438</v>
      </c>
      <c r="D32" t="s">
        <v>459</v>
      </c>
      <c r="E32" t="s">
        <v>460</v>
      </c>
      <c r="F32">
        <v>1.45</v>
      </c>
      <c r="G32">
        <v>50</v>
      </c>
      <c r="H32" t="s">
        <v>461</v>
      </c>
    </row>
    <row r="33" spans="1:8" x14ac:dyDescent="0.3">
      <c r="A33" t="s">
        <v>241</v>
      </c>
      <c r="B33" t="s">
        <v>29</v>
      </c>
      <c r="C33" t="s">
        <v>430</v>
      </c>
      <c r="D33" t="s">
        <v>459</v>
      </c>
      <c r="E33" t="s">
        <v>471</v>
      </c>
      <c r="F33">
        <v>1.08</v>
      </c>
      <c r="G33">
        <v>0</v>
      </c>
      <c r="H33" t="s">
        <v>462</v>
      </c>
    </row>
    <row r="34" spans="1:8" x14ac:dyDescent="0.3">
      <c r="A34" t="s">
        <v>242</v>
      </c>
      <c r="B34" t="s">
        <v>30</v>
      </c>
      <c r="C34" t="s">
        <v>439</v>
      </c>
      <c r="D34" t="s">
        <v>475</v>
      </c>
      <c r="E34" t="s">
        <v>476</v>
      </c>
      <c r="F34">
        <v>0.38</v>
      </c>
      <c r="G34">
        <v>0</v>
      </c>
      <c r="H34" t="s">
        <v>462</v>
      </c>
    </row>
    <row r="35" spans="1:8" x14ac:dyDescent="0.3">
      <c r="A35" t="s">
        <v>243</v>
      </c>
      <c r="B35" t="s">
        <v>31</v>
      </c>
      <c r="C35" t="s">
        <v>430</v>
      </c>
      <c r="D35" t="s">
        <v>459</v>
      </c>
      <c r="E35" t="s">
        <v>460</v>
      </c>
      <c r="F35">
        <v>13.43</v>
      </c>
      <c r="G35">
        <v>0</v>
      </c>
      <c r="H35" t="s">
        <v>462</v>
      </c>
    </row>
    <row r="36" spans="1:8" x14ac:dyDescent="0.3">
      <c r="A36" t="s">
        <v>244</v>
      </c>
      <c r="B36" t="s">
        <v>32</v>
      </c>
      <c r="C36" t="s">
        <v>504</v>
      </c>
      <c r="D36" t="s">
        <v>459</v>
      </c>
      <c r="E36" t="s">
        <v>472</v>
      </c>
      <c r="F36">
        <v>3.35</v>
      </c>
      <c r="G36">
        <v>0</v>
      </c>
      <c r="H36" t="s">
        <v>462</v>
      </c>
    </row>
    <row r="37" spans="1:8" x14ac:dyDescent="0.3">
      <c r="A37" t="s">
        <v>245</v>
      </c>
      <c r="B37" t="s">
        <v>33</v>
      </c>
      <c r="C37" t="s">
        <v>434</v>
      </c>
      <c r="D37" t="s">
        <v>459</v>
      </c>
      <c r="E37" t="s">
        <v>460</v>
      </c>
      <c r="F37">
        <v>1.75</v>
      </c>
      <c r="G37">
        <v>0</v>
      </c>
      <c r="H37" t="s">
        <v>462</v>
      </c>
    </row>
    <row r="38" spans="1:8" x14ac:dyDescent="0.3">
      <c r="A38" t="s">
        <v>246</v>
      </c>
      <c r="B38" t="s">
        <v>34</v>
      </c>
      <c r="C38" t="s">
        <v>503</v>
      </c>
      <c r="D38" t="s">
        <v>459</v>
      </c>
      <c r="E38" t="s">
        <v>472</v>
      </c>
      <c r="F38">
        <v>0.42</v>
      </c>
      <c r="G38">
        <v>0</v>
      </c>
      <c r="H38" t="s">
        <v>462</v>
      </c>
    </row>
    <row r="39" spans="1:8" x14ac:dyDescent="0.3">
      <c r="A39" t="s">
        <v>247</v>
      </c>
      <c r="B39" t="s">
        <v>35</v>
      </c>
      <c r="C39" t="s">
        <v>440</v>
      </c>
      <c r="D39" t="s">
        <v>459</v>
      </c>
      <c r="E39" t="s">
        <v>472</v>
      </c>
      <c r="F39">
        <v>0.54</v>
      </c>
      <c r="G39">
        <v>20</v>
      </c>
      <c r="H39" t="s">
        <v>461</v>
      </c>
    </row>
    <row r="40" spans="1:8" x14ac:dyDescent="0.3">
      <c r="A40" t="s">
        <v>248</v>
      </c>
      <c r="B40" t="s">
        <v>36</v>
      </c>
      <c r="C40" t="s">
        <v>430</v>
      </c>
      <c r="D40" t="s">
        <v>459</v>
      </c>
      <c r="E40" t="s">
        <v>460</v>
      </c>
      <c r="F40">
        <v>31.06</v>
      </c>
      <c r="G40">
        <v>650</v>
      </c>
      <c r="H40" t="s">
        <v>461</v>
      </c>
    </row>
    <row r="41" spans="1:8" x14ac:dyDescent="0.3">
      <c r="A41" t="s">
        <v>249</v>
      </c>
      <c r="B41" t="s">
        <v>37</v>
      </c>
      <c r="C41" t="s">
        <v>436</v>
      </c>
      <c r="D41" t="s">
        <v>459</v>
      </c>
      <c r="E41" t="s">
        <v>460</v>
      </c>
      <c r="F41">
        <v>0.52</v>
      </c>
      <c r="G41">
        <v>0</v>
      </c>
      <c r="H41" t="s">
        <v>462</v>
      </c>
    </row>
    <row r="42" spans="1:8" x14ac:dyDescent="0.3">
      <c r="A42" t="s">
        <v>250</v>
      </c>
      <c r="B42" t="s">
        <v>38</v>
      </c>
      <c r="C42" t="s">
        <v>436</v>
      </c>
      <c r="D42" t="s">
        <v>459</v>
      </c>
      <c r="E42" t="s">
        <v>460</v>
      </c>
      <c r="F42">
        <v>0.54</v>
      </c>
      <c r="G42">
        <v>0</v>
      </c>
      <c r="H42" t="s">
        <v>462</v>
      </c>
    </row>
    <row r="43" spans="1:8" x14ac:dyDescent="0.3">
      <c r="A43" t="s">
        <v>251</v>
      </c>
      <c r="B43" t="s">
        <v>39</v>
      </c>
      <c r="C43" t="s">
        <v>436</v>
      </c>
      <c r="D43" t="s">
        <v>459</v>
      </c>
      <c r="E43" t="s">
        <v>460</v>
      </c>
      <c r="F43">
        <v>0</v>
      </c>
      <c r="G43">
        <v>0</v>
      </c>
      <c r="H43" t="s">
        <v>462</v>
      </c>
    </row>
    <row r="44" spans="1:8" x14ac:dyDescent="0.3">
      <c r="A44" t="s">
        <v>252</v>
      </c>
      <c r="B44" t="s">
        <v>40</v>
      </c>
      <c r="C44" t="s">
        <v>433</v>
      </c>
      <c r="D44" t="s">
        <v>459</v>
      </c>
      <c r="E44" t="s">
        <v>460</v>
      </c>
      <c r="F44">
        <v>0.7</v>
      </c>
      <c r="G44">
        <v>12</v>
      </c>
      <c r="H44" t="s">
        <v>462</v>
      </c>
    </row>
    <row r="45" spans="1:8" x14ac:dyDescent="0.3">
      <c r="A45" t="s">
        <v>253</v>
      </c>
      <c r="B45" t="s">
        <v>41</v>
      </c>
      <c r="C45" t="s">
        <v>433</v>
      </c>
      <c r="D45" t="s">
        <v>459</v>
      </c>
      <c r="E45" t="s">
        <v>460</v>
      </c>
      <c r="F45">
        <v>2</v>
      </c>
      <c r="G45">
        <v>30</v>
      </c>
      <c r="H45" t="s">
        <v>462</v>
      </c>
    </row>
    <row r="46" spans="1:8" x14ac:dyDescent="0.3">
      <c r="A46" t="s">
        <v>254</v>
      </c>
      <c r="B46" t="s">
        <v>42</v>
      </c>
      <c r="C46" t="s">
        <v>436</v>
      </c>
      <c r="D46" t="s">
        <v>459</v>
      </c>
      <c r="E46" t="s">
        <v>466</v>
      </c>
      <c r="F46">
        <v>0.62</v>
      </c>
      <c r="G46">
        <v>10</v>
      </c>
      <c r="H46" t="s">
        <v>462</v>
      </c>
    </row>
    <row r="47" spans="1:8" x14ac:dyDescent="0.3">
      <c r="A47" t="s">
        <v>255</v>
      </c>
      <c r="B47" t="s">
        <v>43</v>
      </c>
      <c r="C47" t="s">
        <v>441</v>
      </c>
      <c r="D47" t="s">
        <v>459</v>
      </c>
      <c r="E47" t="s">
        <v>460</v>
      </c>
      <c r="F47">
        <v>1.7</v>
      </c>
      <c r="G47">
        <v>25</v>
      </c>
      <c r="H47" t="s">
        <v>462</v>
      </c>
    </row>
    <row r="48" spans="1:8" x14ac:dyDescent="0.3">
      <c r="A48" t="s">
        <v>256</v>
      </c>
      <c r="B48" t="s">
        <v>44</v>
      </c>
      <c r="C48" t="s">
        <v>442</v>
      </c>
      <c r="D48" t="s">
        <v>459</v>
      </c>
      <c r="E48" t="s">
        <v>460</v>
      </c>
      <c r="F48">
        <v>0.4</v>
      </c>
      <c r="G48">
        <v>7</v>
      </c>
      <c r="H48" t="s">
        <v>462</v>
      </c>
    </row>
    <row r="49" spans="1:8" x14ac:dyDescent="0.3">
      <c r="A49" t="s">
        <v>257</v>
      </c>
      <c r="B49" t="s">
        <v>45</v>
      </c>
      <c r="C49" t="s">
        <v>436</v>
      </c>
      <c r="D49" t="s">
        <v>459</v>
      </c>
      <c r="E49" t="s">
        <v>460</v>
      </c>
      <c r="F49">
        <v>1.27</v>
      </c>
      <c r="G49">
        <v>0</v>
      </c>
      <c r="H49" t="s">
        <v>462</v>
      </c>
    </row>
    <row r="50" spans="1:8" x14ac:dyDescent="0.3">
      <c r="A50" t="s">
        <v>258</v>
      </c>
      <c r="B50" t="s">
        <v>46</v>
      </c>
      <c r="C50" t="s">
        <v>426</v>
      </c>
      <c r="D50" t="s">
        <v>459</v>
      </c>
      <c r="E50" t="s">
        <v>466</v>
      </c>
      <c r="F50">
        <v>0.54</v>
      </c>
      <c r="G50">
        <v>0</v>
      </c>
      <c r="H50" t="s">
        <v>462</v>
      </c>
    </row>
    <row r="51" spans="1:8" x14ac:dyDescent="0.3">
      <c r="A51" t="s">
        <v>259</v>
      </c>
      <c r="B51" t="s">
        <v>47</v>
      </c>
      <c r="C51" t="s">
        <v>443</v>
      </c>
      <c r="D51" t="s">
        <v>459</v>
      </c>
      <c r="E51" t="s">
        <v>460</v>
      </c>
      <c r="F51">
        <v>0.42</v>
      </c>
      <c r="G51">
        <v>0</v>
      </c>
      <c r="H51" t="s">
        <v>462</v>
      </c>
    </row>
    <row r="52" spans="1:8" x14ac:dyDescent="0.3">
      <c r="A52" t="s">
        <v>260</v>
      </c>
      <c r="B52" t="s">
        <v>48</v>
      </c>
      <c r="C52" t="s">
        <v>436</v>
      </c>
      <c r="D52" t="s">
        <v>459</v>
      </c>
      <c r="E52" t="s">
        <v>460</v>
      </c>
      <c r="F52">
        <v>4.5</v>
      </c>
      <c r="G52">
        <v>100</v>
      </c>
      <c r="H52" t="s">
        <v>462</v>
      </c>
    </row>
    <row r="53" spans="1:8" x14ac:dyDescent="0.3">
      <c r="A53" t="s">
        <v>261</v>
      </c>
      <c r="B53" t="s">
        <v>49</v>
      </c>
      <c r="C53" t="s">
        <v>440</v>
      </c>
      <c r="D53" t="s">
        <v>459</v>
      </c>
      <c r="E53" t="s">
        <v>460</v>
      </c>
      <c r="F53">
        <v>24.52</v>
      </c>
      <c r="G53">
        <v>475</v>
      </c>
      <c r="H53" t="s">
        <v>461</v>
      </c>
    </row>
    <row r="54" spans="1:8" x14ac:dyDescent="0.3">
      <c r="A54" t="s">
        <v>262</v>
      </c>
      <c r="B54" t="s">
        <v>50</v>
      </c>
      <c r="C54" t="s">
        <v>504</v>
      </c>
      <c r="D54" t="s">
        <v>459</v>
      </c>
      <c r="E54" t="s">
        <v>472</v>
      </c>
      <c r="F54">
        <v>1.8</v>
      </c>
      <c r="G54">
        <v>40</v>
      </c>
      <c r="H54" t="s">
        <v>461</v>
      </c>
    </row>
    <row r="55" spans="1:8" x14ac:dyDescent="0.3">
      <c r="A55" t="s">
        <v>263</v>
      </c>
      <c r="B55" t="s">
        <v>51</v>
      </c>
      <c r="C55" t="s">
        <v>435</v>
      </c>
      <c r="D55" t="s">
        <v>459</v>
      </c>
      <c r="E55" t="s">
        <v>472</v>
      </c>
      <c r="F55">
        <v>0.41</v>
      </c>
      <c r="G55">
        <v>0</v>
      </c>
      <c r="H55" t="s">
        <v>462</v>
      </c>
    </row>
    <row r="56" spans="1:8" x14ac:dyDescent="0.3">
      <c r="A56" t="s">
        <v>264</v>
      </c>
      <c r="B56" t="s">
        <v>52</v>
      </c>
      <c r="C56" t="s">
        <v>435</v>
      </c>
      <c r="D56" t="s">
        <v>459</v>
      </c>
      <c r="E56" t="s">
        <v>460</v>
      </c>
      <c r="F56">
        <v>0.9</v>
      </c>
      <c r="G56">
        <v>0</v>
      </c>
      <c r="H56" t="s">
        <v>462</v>
      </c>
    </row>
    <row r="57" spans="1:8" x14ac:dyDescent="0.3">
      <c r="A57" t="s">
        <v>265</v>
      </c>
      <c r="B57" t="s">
        <v>53</v>
      </c>
      <c r="C57" t="s">
        <v>430</v>
      </c>
      <c r="D57" t="s">
        <v>459</v>
      </c>
      <c r="E57" t="s">
        <v>460</v>
      </c>
      <c r="F57">
        <v>31</v>
      </c>
      <c r="G57">
        <v>0</v>
      </c>
      <c r="H57" t="s">
        <v>462</v>
      </c>
    </row>
    <row r="58" spans="1:8" x14ac:dyDescent="0.3">
      <c r="A58" t="s">
        <v>266</v>
      </c>
      <c r="B58" t="s">
        <v>54</v>
      </c>
      <c r="C58" t="s">
        <v>444</v>
      </c>
      <c r="D58" t="s">
        <v>459</v>
      </c>
      <c r="E58" t="s">
        <v>460</v>
      </c>
      <c r="F58">
        <v>17.27</v>
      </c>
      <c r="G58">
        <v>0</v>
      </c>
      <c r="H58" t="s">
        <v>462</v>
      </c>
    </row>
    <row r="59" spans="1:8" x14ac:dyDescent="0.3">
      <c r="A59" t="s">
        <v>267</v>
      </c>
      <c r="B59" t="s">
        <v>55</v>
      </c>
      <c r="C59" t="s">
        <v>430</v>
      </c>
      <c r="D59" t="s">
        <v>459</v>
      </c>
      <c r="E59" t="s">
        <v>460</v>
      </c>
      <c r="F59">
        <v>35.57</v>
      </c>
      <c r="G59">
        <v>0</v>
      </c>
      <c r="H59" t="s">
        <v>462</v>
      </c>
    </row>
    <row r="60" spans="1:8" x14ac:dyDescent="0.3">
      <c r="A60" t="s">
        <v>268</v>
      </c>
      <c r="B60" t="s">
        <v>56</v>
      </c>
      <c r="C60" t="s">
        <v>445</v>
      </c>
      <c r="D60" t="s">
        <v>459</v>
      </c>
      <c r="E60" t="s">
        <v>467</v>
      </c>
      <c r="F60">
        <v>0.65</v>
      </c>
      <c r="G60">
        <v>0</v>
      </c>
      <c r="H60" t="s">
        <v>462</v>
      </c>
    </row>
    <row r="61" spans="1:8" x14ac:dyDescent="0.3">
      <c r="A61" t="s">
        <v>269</v>
      </c>
      <c r="B61" t="s">
        <v>57</v>
      </c>
      <c r="C61" t="s">
        <v>438</v>
      </c>
      <c r="D61" t="s">
        <v>459</v>
      </c>
      <c r="E61" t="s">
        <v>460</v>
      </c>
      <c r="F61">
        <v>7.7</v>
      </c>
      <c r="G61">
        <v>175</v>
      </c>
      <c r="H61" t="s">
        <v>461</v>
      </c>
    </row>
    <row r="62" spans="1:8" x14ac:dyDescent="0.3">
      <c r="A62" t="s">
        <v>270</v>
      </c>
      <c r="B62" t="s">
        <v>58</v>
      </c>
      <c r="C62" t="s">
        <v>446</v>
      </c>
      <c r="D62" t="s">
        <v>459</v>
      </c>
      <c r="E62" t="s">
        <v>460</v>
      </c>
      <c r="F62">
        <v>34.5</v>
      </c>
      <c r="G62">
        <v>500</v>
      </c>
      <c r="H62" t="s">
        <v>461</v>
      </c>
    </row>
    <row r="63" spans="1:8" x14ac:dyDescent="0.3">
      <c r="A63" t="s">
        <v>271</v>
      </c>
      <c r="B63" t="s">
        <v>59</v>
      </c>
      <c r="C63" t="s">
        <v>439</v>
      </c>
      <c r="D63" t="s">
        <v>459</v>
      </c>
      <c r="E63" t="s">
        <v>460</v>
      </c>
      <c r="F63">
        <v>1.53</v>
      </c>
      <c r="G63">
        <v>30</v>
      </c>
      <c r="H63" t="s">
        <v>461</v>
      </c>
    </row>
    <row r="64" spans="1:8" x14ac:dyDescent="0.3">
      <c r="A64" t="s">
        <v>272</v>
      </c>
      <c r="B64" t="s">
        <v>60</v>
      </c>
      <c r="C64" t="s">
        <v>438</v>
      </c>
      <c r="D64" t="s">
        <v>459</v>
      </c>
      <c r="E64" t="s">
        <v>460</v>
      </c>
      <c r="F64">
        <v>52</v>
      </c>
      <c r="G64">
        <v>1300</v>
      </c>
      <c r="H64" t="s">
        <v>461</v>
      </c>
    </row>
    <row r="65" spans="1:8" x14ac:dyDescent="0.3">
      <c r="A65" t="s">
        <v>273</v>
      </c>
      <c r="B65" t="s">
        <v>61</v>
      </c>
      <c r="C65" t="s">
        <v>442</v>
      </c>
      <c r="D65" t="s">
        <v>459</v>
      </c>
      <c r="E65" t="s">
        <v>460</v>
      </c>
      <c r="F65">
        <v>0.4</v>
      </c>
      <c r="G65">
        <v>10</v>
      </c>
      <c r="H65" t="s">
        <v>462</v>
      </c>
    </row>
    <row r="66" spans="1:8" x14ac:dyDescent="0.3">
      <c r="A66" t="s">
        <v>274</v>
      </c>
      <c r="B66" t="s">
        <v>62</v>
      </c>
      <c r="C66" t="s">
        <v>430</v>
      </c>
      <c r="D66" t="s">
        <v>459</v>
      </c>
      <c r="E66" t="s">
        <v>460</v>
      </c>
      <c r="F66">
        <v>0.99</v>
      </c>
      <c r="G66">
        <v>25</v>
      </c>
      <c r="H66" t="s">
        <v>461</v>
      </c>
    </row>
    <row r="67" spans="1:8" x14ac:dyDescent="0.3">
      <c r="A67" t="s">
        <v>275</v>
      </c>
      <c r="B67" t="s">
        <v>63</v>
      </c>
      <c r="C67" t="s">
        <v>438</v>
      </c>
      <c r="D67" t="s">
        <v>473</v>
      </c>
      <c r="E67" t="s">
        <v>460</v>
      </c>
      <c r="F67">
        <v>2.5</v>
      </c>
      <c r="G67">
        <v>75</v>
      </c>
      <c r="H67" t="s">
        <v>461</v>
      </c>
    </row>
    <row r="68" spans="1:8" x14ac:dyDescent="0.3">
      <c r="A68" t="s">
        <v>276</v>
      </c>
      <c r="B68" t="s">
        <v>64</v>
      </c>
      <c r="C68" t="s">
        <v>425</v>
      </c>
      <c r="D68" t="s">
        <v>459</v>
      </c>
      <c r="E68" t="s">
        <v>471</v>
      </c>
      <c r="F68">
        <v>0.4</v>
      </c>
      <c r="G68">
        <v>6</v>
      </c>
      <c r="H68" t="s">
        <v>462</v>
      </c>
    </row>
    <row r="69" spans="1:8" x14ac:dyDescent="0.3">
      <c r="A69" t="s">
        <v>277</v>
      </c>
      <c r="B69" t="s">
        <v>65</v>
      </c>
      <c r="C69" t="s">
        <v>431</v>
      </c>
      <c r="D69" t="s">
        <v>473</v>
      </c>
      <c r="E69" t="s">
        <v>477</v>
      </c>
      <c r="F69">
        <v>0.91</v>
      </c>
      <c r="G69">
        <v>26</v>
      </c>
      <c r="H69" t="s">
        <v>462</v>
      </c>
    </row>
    <row r="70" spans="1:8" x14ac:dyDescent="0.3">
      <c r="A70" t="s">
        <v>278</v>
      </c>
      <c r="B70" t="s">
        <v>32</v>
      </c>
      <c r="C70" t="s">
        <v>442</v>
      </c>
      <c r="D70" t="s">
        <v>459</v>
      </c>
      <c r="E70" t="s">
        <v>460</v>
      </c>
      <c r="F70">
        <v>11</v>
      </c>
      <c r="G70">
        <v>320</v>
      </c>
      <c r="H70" t="s">
        <v>462</v>
      </c>
    </row>
    <row r="71" spans="1:8" x14ac:dyDescent="0.3">
      <c r="A71" t="s">
        <v>279</v>
      </c>
      <c r="B71" t="s">
        <v>66</v>
      </c>
      <c r="C71" t="s">
        <v>442</v>
      </c>
      <c r="D71" t="s">
        <v>459</v>
      </c>
      <c r="E71" t="s">
        <v>486</v>
      </c>
      <c r="F71">
        <v>0.52</v>
      </c>
      <c r="G71">
        <v>16</v>
      </c>
      <c r="H71" t="s">
        <v>462</v>
      </c>
    </row>
    <row r="72" spans="1:8" x14ac:dyDescent="0.3">
      <c r="A72" t="s">
        <v>280</v>
      </c>
      <c r="B72" t="s">
        <v>67</v>
      </c>
      <c r="C72" t="s">
        <v>427</v>
      </c>
      <c r="D72" t="s">
        <v>459</v>
      </c>
      <c r="E72" t="s">
        <v>469</v>
      </c>
      <c r="F72">
        <v>0.74</v>
      </c>
      <c r="G72">
        <v>17</v>
      </c>
      <c r="H72" t="s">
        <v>461</v>
      </c>
    </row>
    <row r="73" spans="1:8" x14ac:dyDescent="0.3">
      <c r="A73" t="s">
        <v>281</v>
      </c>
      <c r="B73" t="s">
        <v>68</v>
      </c>
      <c r="C73" t="s">
        <v>427</v>
      </c>
      <c r="D73" t="s">
        <v>473</v>
      </c>
      <c r="E73" t="s">
        <v>460</v>
      </c>
      <c r="F73">
        <v>2.29</v>
      </c>
      <c r="G73">
        <v>55</v>
      </c>
      <c r="H73" t="s">
        <v>461</v>
      </c>
    </row>
    <row r="74" spans="1:8" x14ac:dyDescent="0.3">
      <c r="A74" t="s">
        <v>282</v>
      </c>
      <c r="B74" t="s">
        <v>69</v>
      </c>
      <c r="C74" t="s">
        <v>438</v>
      </c>
      <c r="D74" t="s">
        <v>459</v>
      </c>
      <c r="E74" t="s">
        <v>471</v>
      </c>
      <c r="F74">
        <v>6</v>
      </c>
      <c r="G74">
        <v>100</v>
      </c>
      <c r="H74" t="s">
        <v>461</v>
      </c>
    </row>
    <row r="75" spans="1:8" x14ac:dyDescent="0.3">
      <c r="A75" t="s">
        <v>283</v>
      </c>
      <c r="B75" t="s">
        <v>70</v>
      </c>
      <c r="C75" t="s">
        <v>438</v>
      </c>
      <c r="D75" t="s">
        <v>475</v>
      </c>
      <c r="E75" t="s">
        <v>478</v>
      </c>
      <c r="F75">
        <v>0.65</v>
      </c>
      <c r="G75">
        <v>30</v>
      </c>
      <c r="H75" t="s">
        <v>461</v>
      </c>
    </row>
    <row r="76" spans="1:8" x14ac:dyDescent="0.3">
      <c r="A76" t="s">
        <v>284</v>
      </c>
      <c r="B76" t="s">
        <v>71</v>
      </c>
      <c r="C76" t="s">
        <v>438</v>
      </c>
      <c r="D76" t="s">
        <v>475</v>
      </c>
      <c r="E76" t="s">
        <v>479</v>
      </c>
      <c r="F76">
        <v>1.7</v>
      </c>
      <c r="G76">
        <v>0</v>
      </c>
      <c r="H76" t="s">
        <v>462</v>
      </c>
    </row>
    <row r="77" spans="1:8" x14ac:dyDescent="0.3">
      <c r="A77" t="s">
        <v>285</v>
      </c>
      <c r="B77" t="s">
        <v>72</v>
      </c>
      <c r="C77" t="s">
        <v>439</v>
      </c>
      <c r="D77" t="s">
        <v>459</v>
      </c>
      <c r="E77" t="s">
        <v>472</v>
      </c>
      <c r="F77">
        <v>5.63</v>
      </c>
      <c r="G77">
        <v>0</v>
      </c>
      <c r="H77" t="s">
        <v>462</v>
      </c>
    </row>
    <row r="78" spans="1:8" x14ac:dyDescent="0.3">
      <c r="A78" t="s">
        <v>286</v>
      </c>
      <c r="B78" t="s">
        <v>73</v>
      </c>
      <c r="C78" t="s">
        <v>438</v>
      </c>
      <c r="D78" t="s">
        <v>459</v>
      </c>
      <c r="E78" t="s">
        <v>467</v>
      </c>
      <c r="F78">
        <v>3.2</v>
      </c>
      <c r="G78">
        <v>55</v>
      </c>
      <c r="H78" t="s">
        <v>461</v>
      </c>
    </row>
    <row r="79" spans="1:8" x14ac:dyDescent="0.3">
      <c r="A79" t="s">
        <v>287</v>
      </c>
      <c r="B79" t="s">
        <v>74</v>
      </c>
      <c r="C79" t="s">
        <v>447</v>
      </c>
      <c r="D79" t="s">
        <v>459</v>
      </c>
      <c r="E79" t="s">
        <v>469</v>
      </c>
      <c r="F79">
        <v>5.2</v>
      </c>
      <c r="G79">
        <v>0</v>
      </c>
      <c r="H79" t="s">
        <v>462</v>
      </c>
    </row>
    <row r="80" spans="1:8" x14ac:dyDescent="0.3">
      <c r="A80" t="s">
        <v>288</v>
      </c>
      <c r="B80" t="s">
        <v>75</v>
      </c>
      <c r="C80" t="s">
        <v>435</v>
      </c>
      <c r="D80" t="s">
        <v>459</v>
      </c>
      <c r="E80" t="s">
        <v>465</v>
      </c>
      <c r="F80">
        <v>2</v>
      </c>
      <c r="G80">
        <v>0</v>
      </c>
      <c r="H80" t="s">
        <v>462</v>
      </c>
    </row>
    <row r="81" spans="1:8" x14ac:dyDescent="0.3">
      <c r="A81" t="s">
        <v>289</v>
      </c>
      <c r="B81" t="s">
        <v>76</v>
      </c>
      <c r="C81" t="s">
        <v>442</v>
      </c>
      <c r="D81" t="s">
        <v>459</v>
      </c>
      <c r="E81" t="s">
        <v>460</v>
      </c>
      <c r="F81">
        <v>6.49</v>
      </c>
      <c r="G81">
        <v>180</v>
      </c>
      <c r="H81" t="s">
        <v>462</v>
      </c>
    </row>
    <row r="82" spans="1:8" x14ac:dyDescent="0.3">
      <c r="A82" t="s">
        <v>290</v>
      </c>
      <c r="B82" t="s">
        <v>77</v>
      </c>
      <c r="C82" t="s">
        <v>447</v>
      </c>
      <c r="D82" t="s">
        <v>473</v>
      </c>
      <c r="E82" t="s">
        <v>478</v>
      </c>
      <c r="F82">
        <v>1.97</v>
      </c>
      <c r="G82">
        <v>60</v>
      </c>
      <c r="H82" t="s">
        <v>461</v>
      </c>
    </row>
    <row r="83" spans="1:8" x14ac:dyDescent="0.3">
      <c r="A83" t="s">
        <v>291</v>
      </c>
      <c r="B83" t="s">
        <v>78</v>
      </c>
      <c r="C83" t="s">
        <v>434</v>
      </c>
      <c r="D83" t="s">
        <v>473</v>
      </c>
      <c r="E83" t="s">
        <v>476</v>
      </c>
      <c r="F83">
        <v>0.3</v>
      </c>
      <c r="G83">
        <v>5</v>
      </c>
      <c r="H83" t="s">
        <v>462</v>
      </c>
    </row>
    <row r="84" spans="1:8" x14ac:dyDescent="0.3">
      <c r="A84" t="s">
        <v>292</v>
      </c>
      <c r="B84" t="s">
        <v>79</v>
      </c>
      <c r="C84" t="s">
        <v>426</v>
      </c>
      <c r="D84" t="s">
        <v>459</v>
      </c>
      <c r="E84" t="s">
        <v>460</v>
      </c>
      <c r="F84">
        <v>1.72</v>
      </c>
      <c r="G84">
        <v>0</v>
      </c>
      <c r="H84" t="s">
        <v>462</v>
      </c>
    </row>
    <row r="85" spans="1:8" x14ac:dyDescent="0.3">
      <c r="A85" t="s">
        <v>293</v>
      </c>
      <c r="B85" t="s">
        <v>80</v>
      </c>
      <c r="C85" t="s">
        <v>439</v>
      </c>
      <c r="D85" t="s">
        <v>459</v>
      </c>
      <c r="E85" t="s">
        <v>460</v>
      </c>
      <c r="F85">
        <v>1.75</v>
      </c>
      <c r="G85">
        <v>45</v>
      </c>
      <c r="H85" t="s">
        <v>461</v>
      </c>
    </row>
    <row r="86" spans="1:8" x14ac:dyDescent="0.3">
      <c r="A86" t="s">
        <v>294</v>
      </c>
      <c r="B86" t="s">
        <v>81</v>
      </c>
      <c r="C86" t="s">
        <v>431</v>
      </c>
      <c r="D86" t="s">
        <v>459</v>
      </c>
      <c r="E86" t="s">
        <v>460</v>
      </c>
      <c r="F86">
        <v>0.38</v>
      </c>
      <c r="G86">
        <v>5</v>
      </c>
      <c r="H86" t="s">
        <v>462</v>
      </c>
    </row>
    <row r="87" spans="1:8" x14ac:dyDescent="0.3">
      <c r="A87" t="s">
        <v>295</v>
      </c>
      <c r="B87" t="s">
        <v>82</v>
      </c>
      <c r="C87" t="s">
        <v>431</v>
      </c>
      <c r="D87" t="s">
        <v>473</v>
      </c>
      <c r="E87" t="s">
        <v>480</v>
      </c>
      <c r="F87">
        <v>0.28999999999999998</v>
      </c>
      <c r="G87">
        <v>5</v>
      </c>
      <c r="H87" t="s">
        <v>462</v>
      </c>
    </row>
    <row r="88" spans="1:8" x14ac:dyDescent="0.3">
      <c r="A88" t="s">
        <v>296</v>
      </c>
      <c r="B88" t="s">
        <v>83</v>
      </c>
      <c r="C88" t="s">
        <v>448</v>
      </c>
      <c r="D88" t="s">
        <v>459</v>
      </c>
      <c r="E88" t="s">
        <v>460</v>
      </c>
      <c r="F88">
        <v>0.79</v>
      </c>
      <c r="G88">
        <v>20</v>
      </c>
      <c r="H88" t="s">
        <v>462</v>
      </c>
    </row>
    <row r="89" spans="1:8" x14ac:dyDescent="0.3">
      <c r="A89" t="s">
        <v>297</v>
      </c>
      <c r="B89" t="s">
        <v>84</v>
      </c>
      <c r="C89" t="s">
        <v>448</v>
      </c>
      <c r="D89" t="s">
        <v>459</v>
      </c>
      <c r="E89" t="s">
        <v>460</v>
      </c>
      <c r="F89">
        <v>1.18</v>
      </c>
      <c r="G89">
        <v>30</v>
      </c>
      <c r="H89" t="s">
        <v>462</v>
      </c>
    </row>
    <row r="90" spans="1:8" x14ac:dyDescent="0.3">
      <c r="A90" t="s">
        <v>298</v>
      </c>
      <c r="B90" t="s">
        <v>85</v>
      </c>
      <c r="C90" t="s">
        <v>448</v>
      </c>
      <c r="D90" t="s">
        <v>459</v>
      </c>
      <c r="E90" t="s">
        <v>460</v>
      </c>
      <c r="F90">
        <v>0.54</v>
      </c>
      <c r="G90">
        <v>20</v>
      </c>
      <c r="H90" t="s">
        <v>462</v>
      </c>
    </row>
    <row r="91" spans="1:8" x14ac:dyDescent="0.3">
      <c r="A91" t="s">
        <v>299</v>
      </c>
      <c r="B91" t="s">
        <v>86</v>
      </c>
      <c r="C91" t="s">
        <v>448</v>
      </c>
      <c r="D91" t="s">
        <v>473</v>
      </c>
      <c r="E91" t="s">
        <v>460</v>
      </c>
      <c r="F91">
        <v>1.79</v>
      </c>
      <c r="G91">
        <v>55</v>
      </c>
      <c r="H91" t="s">
        <v>462</v>
      </c>
    </row>
    <row r="92" spans="1:8" x14ac:dyDescent="0.3">
      <c r="A92" t="s">
        <v>300</v>
      </c>
      <c r="B92" t="s">
        <v>87</v>
      </c>
      <c r="C92" t="s">
        <v>448</v>
      </c>
      <c r="D92" t="s">
        <v>459</v>
      </c>
      <c r="E92" t="s">
        <v>460</v>
      </c>
      <c r="F92">
        <v>1.08</v>
      </c>
      <c r="G92">
        <v>20</v>
      </c>
      <c r="H92" t="s">
        <v>462</v>
      </c>
    </row>
    <row r="93" spans="1:8" x14ac:dyDescent="0.3">
      <c r="A93" t="s">
        <v>301</v>
      </c>
      <c r="B93" t="s">
        <v>88</v>
      </c>
      <c r="C93" t="s">
        <v>428</v>
      </c>
      <c r="D93" t="s">
        <v>459</v>
      </c>
      <c r="E93" t="s">
        <v>481</v>
      </c>
      <c r="F93">
        <v>5</v>
      </c>
      <c r="G93">
        <v>75</v>
      </c>
      <c r="H93" t="s">
        <v>462</v>
      </c>
    </row>
    <row r="94" spans="1:8" x14ac:dyDescent="0.3">
      <c r="A94" t="s">
        <v>302</v>
      </c>
      <c r="B94" t="s">
        <v>89</v>
      </c>
      <c r="C94" t="s">
        <v>426</v>
      </c>
      <c r="D94" t="s">
        <v>475</v>
      </c>
      <c r="E94" t="s">
        <v>482</v>
      </c>
      <c r="F94">
        <v>1.53</v>
      </c>
      <c r="G94">
        <v>0</v>
      </c>
      <c r="H94" t="s">
        <v>462</v>
      </c>
    </row>
    <row r="95" spans="1:8" x14ac:dyDescent="0.3">
      <c r="A95" t="s">
        <v>303</v>
      </c>
      <c r="B95" t="s">
        <v>90</v>
      </c>
      <c r="C95" t="s">
        <v>426</v>
      </c>
      <c r="D95" t="s">
        <v>459</v>
      </c>
      <c r="E95" t="s">
        <v>460</v>
      </c>
      <c r="F95">
        <v>0.7</v>
      </c>
      <c r="G95">
        <v>0</v>
      </c>
      <c r="H95" t="s">
        <v>462</v>
      </c>
    </row>
    <row r="96" spans="1:8" x14ac:dyDescent="0.3">
      <c r="A96" t="s">
        <v>304</v>
      </c>
      <c r="B96" t="s">
        <v>91</v>
      </c>
      <c r="C96" t="s">
        <v>427</v>
      </c>
      <c r="D96" t="s">
        <v>459</v>
      </c>
      <c r="E96" t="s">
        <v>460</v>
      </c>
      <c r="F96">
        <v>0.5</v>
      </c>
      <c r="G96">
        <v>3</v>
      </c>
      <c r="H96" t="s">
        <v>461</v>
      </c>
    </row>
    <row r="97" spans="1:8" x14ac:dyDescent="0.3">
      <c r="A97" t="s">
        <v>305</v>
      </c>
      <c r="B97" t="s">
        <v>92</v>
      </c>
      <c r="C97" t="s">
        <v>425</v>
      </c>
      <c r="D97" t="s">
        <v>459</v>
      </c>
      <c r="E97" t="s">
        <v>460</v>
      </c>
      <c r="F97">
        <v>18</v>
      </c>
      <c r="G97">
        <v>230</v>
      </c>
      <c r="H97" t="s">
        <v>462</v>
      </c>
    </row>
    <row r="98" spans="1:8" x14ac:dyDescent="0.3">
      <c r="A98" t="s">
        <v>306</v>
      </c>
      <c r="B98" t="s">
        <v>93</v>
      </c>
      <c r="C98" t="s">
        <v>449</v>
      </c>
      <c r="D98" t="s">
        <v>473</v>
      </c>
      <c r="E98" t="s">
        <v>460</v>
      </c>
      <c r="F98">
        <v>0.82</v>
      </c>
      <c r="G98">
        <v>9</v>
      </c>
      <c r="H98" t="s">
        <v>462</v>
      </c>
    </row>
    <row r="99" spans="1:8" x14ac:dyDescent="0.3">
      <c r="A99" t="s">
        <v>307</v>
      </c>
      <c r="B99" t="s">
        <v>94</v>
      </c>
      <c r="C99" t="s">
        <v>427</v>
      </c>
      <c r="D99" t="s">
        <v>459</v>
      </c>
      <c r="E99" t="s">
        <v>472</v>
      </c>
      <c r="F99">
        <v>0.59</v>
      </c>
      <c r="G99">
        <v>0</v>
      </c>
      <c r="H99" t="s">
        <v>462</v>
      </c>
    </row>
    <row r="100" spans="1:8" x14ac:dyDescent="0.3">
      <c r="A100" t="s">
        <v>308</v>
      </c>
      <c r="B100" t="s">
        <v>95</v>
      </c>
      <c r="C100" t="s">
        <v>431</v>
      </c>
      <c r="D100" t="s">
        <v>459</v>
      </c>
      <c r="E100" t="s">
        <v>471</v>
      </c>
      <c r="F100">
        <v>1.75</v>
      </c>
      <c r="G100">
        <v>50</v>
      </c>
      <c r="H100" t="s">
        <v>462</v>
      </c>
    </row>
    <row r="101" spans="1:8" x14ac:dyDescent="0.3">
      <c r="A101" t="s">
        <v>309</v>
      </c>
      <c r="B101" t="s">
        <v>96</v>
      </c>
      <c r="C101" t="s">
        <v>432</v>
      </c>
      <c r="D101" t="s">
        <v>475</v>
      </c>
      <c r="E101" t="s">
        <v>476</v>
      </c>
      <c r="F101">
        <v>2.9</v>
      </c>
      <c r="G101">
        <v>6</v>
      </c>
      <c r="H101" t="s">
        <v>461</v>
      </c>
    </row>
    <row r="102" spans="1:8" x14ac:dyDescent="0.3">
      <c r="A102" t="s">
        <v>310</v>
      </c>
      <c r="B102" t="s">
        <v>97</v>
      </c>
      <c r="C102" t="s">
        <v>429</v>
      </c>
      <c r="D102" t="s">
        <v>459</v>
      </c>
      <c r="E102" t="s">
        <v>460</v>
      </c>
      <c r="F102">
        <v>13.25</v>
      </c>
      <c r="G102">
        <v>430</v>
      </c>
      <c r="H102" t="s">
        <v>461</v>
      </c>
    </row>
    <row r="103" spans="1:8" x14ac:dyDescent="0.3">
      <c r="A103" t="s">
        <v>311</v>
      </c>
      <c r="B103" t="s">
        <v>98</v>
      </c>
      <c r="C103" t="s">
        <v>438</v>
      </c>
      <c r="D103" t="s">
        <v>459</v>
      </c>
      <c r="E103" t="s">
        <v>460</v>
      </c>
      <c r="F103">
        <v>1.7</v>
      </c>
      <c r="G103">
        <v>50</v>
      </c>
      <c r="H103" t="s">
        <v>461</v>
      </c>
    </row>
    <row r="104" spans="1:8" x14ac:dyDescent="0.3">
      <c r="A104" t="s">
        <v>312</v>
      </c>
      <c r="B104" t="s">
        <v>99</v>
      </c>
      <c r="C104" t="s">
        <v>438</v>
      </c>
      <c r="D104" t="s">
        <v>473</v>
      </c>
      <c r="E104" t="s">
        <v>476</v>
      </c>
      <c r="F104">
        <v>2.7</v>
      </c>
      <c r="G104">
        <v>35</v>
      </c>
      <c r="H104" t="s">
        <v>461</v>
      </c>
    </row>
    <row r="105" spans="1:8" x14ac:dyDescent="0.3">
      <c r="A105" t="s">
        <v>313</v>
      </c>
      <c r="B105" t="s">
        <v>100</v>
      </c>
      <c r="C105" t="s">
        <v>450</v>
      </c>
      <c r="D105" t="s">
        <v>459</v>
      </c>
      <c r="E105" t="s">
        <v>472</v>
      </c>
      <c r="F105">
        <v>4</v>
      </c>
      <c r="G105">
        <v>0</v>
      </c>
      <c r="H105" t="s">
        <v>462</v>
      </c>
    </row>
    <row r="106" spans="1:8" x14ac:dyDescent="0.3">
      <c r="A106" t="s">
        <v>314</v>
      </c>
      <c r="B106" t="s">
        <v>101</v>
      </c>
      <c r="C106" t="s">
        <v>442</v>
      </c>
      <c r="D106" t="s">
        <v>459</v>
      </c>
      <c r="E106" t="s">
        <v>460</v>
      </c>
      <c r="F106">
        <v>9.6300000000000008</v>
      </c>
      <c r="G106">
        <v>150</v>
      </c>
      <c r="H106" t="s">
        <v>462</v>
      </c>
    </row>
    <row r="107" spans="1:8" x14ac:dyDescent="0.3">
      <c r="A107" t="s">
        <v>315</v>
      </c>
      <c r="B107" t="s">
        <v>102</v>
      </c>
      <c r="C107" t="s">
        <v>451</v>
      </c>
      <c r="D107" t="s">
        <v>473</v>
      </c>
      <c r="E107" t="s">
        <v>474</v>
      </c>
      <c r="F107">
        <v>6</v>
      </c>
      <c r="G107">
        <v>80</v>
      </c>
      <c r="H107" t="s">
        <v>462</v>
      </c>
    </row>
    <row r="108" spans="1:8" x14ac:dyDescent="0.3">
      <c r="A108" t="s">
        <v>316</v>
      </c>
      <c r="B108" t="s">
        <v>103</v>
      </c>
      <c r="C108" t="s">
        <v>437</v>
      </c>
      <c r="D108" t="s">
        <v>459</v>
      </c>
      <c r="E108" t="s">
        <v>483</v>
      </c>
      <c r="F108">
        <v>5.81</v>
      </c>
      <c r="G108">
        <v>0</v>
      </c>
      <c r="H108" t="s">
        <v>462</v>
      </c>
    </row>
    <row r="109" spans="1:8" x14ac:dyDescent="0.3">
      <c r="A109" t="s">
        <v>317</v>
      </c>
      <c r="B109" t="s">
        <v>104</v>
      </c>
      <c r="C109" t="s">
        <v>445</v>
      </c>
      <c r="D109" t="s">
        <v>459</v>
      </c>
      <c r="E109" t="s">
        <v>484</v>
      </c>
      <c r="F109">
        <v>79.989999999999995</v>
      </c>
      <c r="G109">
        <v>0</v>
      </c>
      <c r="H109" t="s">
        <v>462</v>
      </c>
    </row>
    <row r="110" spans="1:8" x14ac:dyDescent="0.3">
      <c r="A110" t="s">
        <v>318</v>
      </c>
      <c r="B110" t="s">
        <v>105</v>
      </c>
      <c r="C110" t="s">
        <v>438</v>
      </c>
      <c r="D110" t="s">
        <v>475</v>
      </c>
      <c r="E110" t="s">
        <v>474</v>
      </c>
      <c r="F110">
        <v>2.5</v>
      </c>
      <c r="G110">
        <v>120</v>
      </c>
      <c r="H110" t="s">
        <v>461</v>
      </c>
    </row>
    <row r="111" spans="1:8" x14ac:dyDescent="0.3">
      <c r="A111" t="s">
        <v>319</v>
      </c>
      <c r="B111" t="s">
        <v>106</v>
      </c>
      <c r="C111" t="s">
        <v>452</v>
      </c>
      <c r="D111" t="s">
        <v>459</v>
      </c>
      <c r="E111" t="s">
        <v>460</v>
      </c>
      <c r="F111">
        <v>0.38</v>
      </c>
      <c r="G111">
        <v>8</v>
      </c>
      <c r="H111" t="s">
        <v>462</v>
      </c>
    </row>
    <row r="112" spans="1:8" x14ac:dyDescent="0.3">
      <c r="A112" t="s">
        <v>320</v>
      </c>
      <c r="B112" t="s">
        <v>107</v>
      </c>
      <c r="C112" t="s">
        <v>504</v>
      </c>
      <c r="D112" t="s">
        <v>459</v>
      </c>
      <c r="E112" t="s">
        <v>460</v>
      </c>
      <c r="F112">
        <v>6.3</v>
      </c>
      <c r="G112">
        <v>60</v>
      </c>
      <c r="H112" t="s">
        <v>461</v>
      </c>
    </row>
    <row r="113" spans="1:8" x14ac:dyDescent="0.3">
      <c r="A113" t="s">
        <v>321</v>
      </c>
      <c r="B113" t="s">
        <v>108</v>
      </c>
      <c r="C113" t="s">
        <v>442</v>
      </c>
      <c r="D113" t="s">
        <v>459</v>
      </c>
      <c r="E113" t="s">
        <v>460</v>
      </c>
      <c r="F113">
        <v>1.59</v>
      </c>
      <c r="G113">
        <v>25</v>
      </c>
      <c r="H113" t="s">
        <v>462</v>
      </c>
    </row>
    <row r="114" spans="1:8" x14ac:dyDescent="0.3">
      <c r="A114" t="s">
        <v>322</v>
      </c>
      <c r="B114" t="s">
        <v>109</v>
      </c>
      <c r="C114" t="s">
        <v>436</v>
      </c>
      <c r="D114" t="s">
        <v>459</v>
      </c>
      <c r="E114" t="s">
        <v>465</v>
      </c>
      <c r="F114">
        <v>1</v>
      </c>
      <c r="G114">
        <v>8</v>
      </c>
      <c r="H114" t="s">
        <v>462</v>
      </c>
    </row>
    <row r="115" spans="1:8" x14ac:dyDescent="0.3">
      <c r="A115" t="s">
        <v>323</v>
      </c>
      <c r="B115" t="s">
        <v>110</v>
      </c>
      <c r="C115" t="s">
        <v>426</v>
      </c>
      <c r="D115" t="s">
        <v>459</v>
      </c>
      <c r="E115" t="s">
        <v>460</v>
      </c>
      <c r="F115">
        <v>2.38</v>
      </c>
      <c r="G115">
        <v>100</v>
      </c>
      <c r="H115" t="s">
        <v>461</v>
      </c>
    </row>
    <row r="116" spans="1:8" x14ac:dyDescent="0.3">
      <c r="A116" t="s">
        <v>324</v>
      </c>
      <c r="B116" t="s">
        <v>111</v>
      </c>
      <c r="C116" t="s">
        <v>450</v>
      </c>
      <c r="D116" t="s">
        <v>473</v>
      </c>
      <c r="E116" t="s">
        <v>485</v>
      </c>
      <c r="F116">
        <v>5.44</v>
      </c>
      <c r="G116">
        <v>135</v>
      </c>
      <c r="H116" t="s">
        <v>461</v>
      </c>
    </row>
    <row r="117" spans="1:8" x14ac:dyDescent="0.3">
      <c r="A117" t="s">
        <v>325</v>
      </c>
      <c r="B117" t="s">
        <v>112</v>
      </c>
      <c r="C117" t="s">
        <v>429</v>
      </c>
      <c r="D117" t="s">
        <v>459</v>
      </c>
      <c r="E117" t="s">
        <v>460</v>
      </c>
      <c r="F117">
        <v>6.04</v>
      </c>
      <c r="G117">
        <v>180</v>
      </c>
      <c r="H117" t="s">
        <v>461</v>
      </c>
    </row>
    <row r="118" spans="1:8" x14ac:dyDescent="0.3">
      <c r="A118" t="s">
        <v>326</v>
      </c>
      <c r="B118" t="s">
        <v>113</v>
      </c>
      <c r="C118" t="s">
        <v>429</v>
      </c>
      <c r="D118" t="s">
        <v>459</v>
      </c>
      <c r="E118" t="s">
        <v>460</v>
      </c>
      <c r="F118">
        <v>0.52</v>
      </c>
      <c r="G118">
        <v>15</v>
      </c>
      <c r="H118" t="s">
        <v>461</v>
      </c>
    </row>
    <row r="119" spans="1:8" x14ac:dyDescent="0.3">
      <c r="A119" t="s">
        <v>327</v>
      </c>
      <c r="B119" t="s">
        <v>114</v>
      </c>
      <c r="C119" t="s">
        <v>427</v>
      </c>
      <c r="D119" t="s">
        <v>459</v>
      </c>
      <c r="E119" t="s">
        <v>486</v>
      </c>
      <c r="F119">
        <v>0.27</v>
      </c>
      <c r="G119">
        <v>5</v>
      </c>
      <c r="H119" t="s">
        <v>461</v>
      </c>
    </row>
    <row r="120" spans="1:8" x14ac:dyDescent="0.3">
      <c r="A120" t="s">
        <v>328</v>
      </c>
      <c r="B120" t="s">
        <v>115</v>
      </c>
      <c r="C120" t="s">
        <v>503</v>
      </c>
      <c r="D120" t="s">
        <v>459</v>
      </c>
      <c r="E120" t="s">
        <v>486</v>
      </c>
      <c r="F120">
        <v>0.25</v>
      </c>
      <c r="G120">
        <v>4</v>
      </c>
      <c r="H120" t="s">
        <v>462</v>
      </c>
    </row>
    <row r="121" spans="1:8" x14ac:dyDescent="0.3">
      <c r="A121" t="s">
        <v>329</v>
      </c>
      <c r="B121" t="s">
        <v>116</v>
      </c>
      <c r="C121" t="s">
        <v>503</v>
      </c>
      <c r="D121" t="s">
        <v>459</v>
      </c>
      <c r="E121" t="s">
        <v>487</v>
      </c>
      <c r="F121">
        <v>0.28999999999999998</v>
      </c>
      <c r="G121">
        <v>5</v>
      </c>
      <c r="H121" t="s">
        <v>462</v>
      </c>
    </row>
    <row r="122" spans="1:8" x14ac:dyDescent="0.3">
      <c r="A122" t="s">
        <v>330</v>
      </c>
      <c r="B122" t="s">
        <v>117</v>
      </c>
      <c r="C122" t="s">
        <v>427</v>
      </c>
      <c r="D122" t="s">
        <v>459</v>
      </c>
      <c r="E122" t="s">
        <v>460</v>
      </c>
      <c r="F122">
        <v>12.34</v>
      </c>
      <c r="G122">
        <v>100</v>
      </c>
      <c r="H122" t="s">
        <v>462</v>
      </c>
    </row>
    <row r="123" spans="1:8" x14ac:dyDescent="0.3">
      <c r="A123" t="s">
        <v>331</v>
      </c>
      <c r="B123" t="s">
        <v>118</v>
      </c>
      <c r="C123" t="s">
        <v>427</v>
      </c>
      <c r="D123" t="s">
        <v>459</v>
      </c>
      <c r="E123" t="s">
        <v>460</v>
      </c>
      <c r="F123">
        <v>7.3</v>
      </c>
      <c r="G123">
        <v>190</v>
      </c>
      <c r="H123" t="s">
        <v>462</v>
      </c>
    </row>
    <row r="124" spans="1:8" x14ac:dyDescent="0.3">
      <c r="A124" t="s">
        <v>332</v>
      </c>
      <c r="B124" t="s">
        <v>119</v>
      </c>
      <c r="C124" t="s">
        <v>453</v>
      </c>
      <c r="D124" t="s">
        <v>459</v>
      </c>
      <c r="E124" t="s">
        <v>471</v>
      </c>
      <c r="F124">
        <v>4.0999999999999996</v>
      </c>
      <c r="G124">
        <v>8</v>
      </c>
      <c r="H124" t="s">
        <v>462</v>
      </c>
    </row>
    <row r="125" spans="1:8" x14ac:dyDescent="0.3">
      <c r="A125" t="s">
        <v>333</v>
      </c>
      <c r="B125" t="s">
        <v>120</v>
      </c>
      <c r="C125" t="s">
        <v>439</v>
      </c>
      <c r="D125" t="s">
        <v>459</v>
      </c>
      <c r="E125" t="s">
        <v>460</v>
      </c>
      <c r="F125">
        <v>2.5</v>
      </c>
      <c r="G125">
        <v>45</v>
      </c>
      <c r="H125" t="s">
        <v>461</v>
      </c>
    </row>
    <row r="126" spans="1:8" x14ac:dyDescent="0.3">
      <c r="A126" t="s">
        <v>334</v>
      </c>
      <c r="B126" t="s">
        <v>121</v>
      </c>
      <c r="C126" t="s">
        <v>453</v>
      </c>
      <c r="D126" t="s">
        <v>459</v>
      </c>
      <c r="E126" t="s">
        <v>470</v>
      </c>
      <c r="F126">
        <v>0.69</v>
      </c>
      <c r="G126">
        <v>5</v>
      </c>
      <c r="H126" t="s">
        <v>462</v>
      </c>
    </row>
    <row r="127" spans="1:8" x14ac:dyDescent="0.3">
      <c r="A127" t="s">
        <v>335</v>
      </c>
      <c r="B127" t="s">
        <v>122</v>
      </c>
      <c r="C127" t="s">
        <v>439</v>
      </c>
      <c r="D127" t="s">
        <v>459</v>
      </c>
      <c r="E127" t="s">
        <v>486</v>
      </c>
      <c r="F127">
        <v>0.56999999999999995</v>
      </c>
      <c r="G127">
        <v>12</v>
      </c>
      <c r="H127" t="s">
        <v>461</v>
      </c>
    </row>
    <row r="128" spans="1:8" x14ac:dyDescent="0.3">
      <c r="A128" t="s">
        <v>336</v>
      </c>
      <c r="B128" t="s">
        <v>123</v>
      </c>
      <c r="C128" t="s">
        <v>454</v>
      </c>
      <c r="D128" t="s">
        <v>459</v>
      </c>
      <c r="E128" t="s">
        <v>465</v>
      </c>
      <c r="F128">
        <v>0.3</v>
      </c>
      <c r="G128">
        <v>10</v>
      </c>
      <c r="H128" t="s">
        <v>462</v>
      </c>
    </row>
    <row r="129" spans="1:8" x14ac:dyDescent="0.3">
      <c r="A129" t="s">
        <v>337</v>
      </c>
      <c r="B129" t="s">
        <v>124</v>
      </c>
      <c r="C129" t="s">
        <v>438</v>
      </c>
      <c r="D129" t="s">
        <v>459</v>
      </c>
      <c r="E129" t="s">
        <v>460</v>
      </c>
      <c r="F129">
        <v>8.41</v>
      </c>
      <c r="G129">
        <v>240</v>
      </c>
      <c r="H129" t="s">
        <v>461</v>
      </c>
    </row>
    <row r="130" spans="1:8" x14ac:dyDescent="0.3">
      <c r="A130" t="s">
        <v>338</v>
      </c>
      <c r="B130" t="s">
        <v>125</v>
      </c>
      <c r="C130" t="s">
        <v>455</v>
      </c>
      <c r="D130" t="s">
        <v>459</v>
      </c>
      <c r="E130" t="s">
        <v>488</v>
      </c>
      <c r="F130">
        <v>3.23</v>
      </c>
      <c r="G130">
        <v>77</v>
      </c>
      <c r="H130" t="s">
        <v>462</v>
      </c>
    </row>
    <row r="131" spans="1:8" x14ac:dyDescent="0.3">
      <c r="A131" t="s">
        <v>339</v>
      </c>
      <c r="B131" t="s">
        <v>126</v>
      </c>
      <c r="C131" t="s">
        <v>437</v>
      </c>
      <c r="D131" t="s">
        <v>459</v>
      </c>
      <c r="E131" t="s">
        <v>460</v>
      </c>
      <c r="F131">
        <v>91</v>
      </c>
      <c r="G131">
        <v>1250</v>
      </c>
      <c r="H131" t="s">
        <v>461</v>
      </c>
    </row>
    <row r="132" spans="1:8" x14ac:dyDescent="0.3">
      <c r="A132" t="s">
        <v>340</v>
      </c>
      <c r="B132" t="s">
        <v>127</v>
      </c>
      <c r="C132" t="s">
        <v>428</v>
      </c>
      <c r="D132" t="s">
        <v>459</v>
      </c>
      <c r="E132" t="s">
        <v>460</v>
      </c>
      <c r="F132">
        <v>5.86</v>
      </c>
      <c r="G132">
        <v>80</v>
      </c>
      <c r="H132" t="s">
        <v>461</v>
      </c>
    </row>
    <row r="133" spans="1:8" x14ac:dyDescent="0.3">
      <c r="A133" t="s">
        <v>341</v>
      </c>
      <c r="B133" t="s">
        <v>128</v>
      </c>
      <c r="C133" t="s">
        <v>436</v>
      </c>
      <c r="D133" t="s">
        <v>459</v>
      </c>
      <c r="E133" t="s">
        <v>460</v>
      </c>
      <c r="F133">
        <v>12.6</v>
      </c>
      <c r="G133">
        <v>88</v>
      </c>
      <c r="H133" t="s">
        <v>461</v>
      </c>
    </row>
    <row r="134" spans="1:8" x14ac:dyDescent="0.3">
      <c r="A134" t="s">
        <v>342</v>
      </c>
      <c r="B134" t="s">
        <v>129</v>
      </c>
      <c r="C134" t="s">
        <v>503</v>
      </c>
      <c r="D134" t="s">
        <v>475</v>
      </c>
      <c r="E134" t="s">
        <v>466</v>
      </c>
      <c r="F134">
        <v>1.75</v>
      </c>
      <c r="G134">
        <v>0</v>
      </c>
      <c r="H134" t="s">
        <v>462</v>
      </c>
    </row>
    <row r="135" spans="1:8" x14ac:dyDescent="0.3">
      <c r="A135" t="s">
        <v>343</v>
      </c>
      <c r="B135" t="s">
        <v>130</v>
      </c>
      <c r="C135" t="s">
        <v>430</v>
      </c>
      <c r="D135" t="s">
        <v>459</v>
      </c>
      <c r="E135" t="s">
        <v>471</v>
      </c>
      <c r="F135">
        <v>0.51</v>
      </c>
      <c r="G135">
        <v>9</v>
      </c>
      <c r="H135" t="s">
        <v>461</v>
      </c>
    </row>
    <row r="136" spans="1:8" x14ac:dyDescent="0.3">
      <c r="A136" t="s">
        <v>344</v>
      </c>
      <c r="B136" t="s">
        <v>131</v>
      </c>
      <c r="C136" t="s">
        <v>436</v>
      </c>
      <c r="D136" t="s">
        <v>459</v>
      </c>
      <c r="E136" t="s">
        <v>460</v>
      </c>
      <c r="F136">
        <v>2.71</v>
      </c>
      <c r="G136">
        <v>72</v>
      </c>
      <c r="H136" t="s">
        <v>462</v>
      </c>
    </row>
    <row r="137" spans="1:8" x14ac:dyDescent="0.3">
      <c r="A137" t="s">
        <v>345</v>
      </c>
      <c r="B137" t="s">
        <v>132</v>
      </c>
      <c r="C137" t="s">
        <v>436</v>
      </c>
      <c r="D137" t="s">
        <v>459</v>
      </c>
      <c r="E137" t="s">
        <v>460</v>
      </c>
      <c r="F137">
        <v>12.01</v>
      </c>
      <c r="G137">
        <v>250</v>
      </c>
      <c r="H137" t="s">
        <v>461</v>
      </c>
    </row>
    <row r="138" spans="1:8" x14ac:dyDescent="0.3">
      <c r="A138" t="s">
        <v>346</v>
      </c>
      <c r="B138" t="s">
        <v>133</v>
      </c>
      <c r="C138" t="s">
        <v>436</v>
      </c>
      <c r="D138" t="s">
        <v>459</v>
      </c>
      <c r="E138" t="s">
        <v>460</v>
      </c>
      <c r="F138">
        <v>25.9</v>
      </c>
      <c r="G138">
        <v>550</v>
      </c>
      <c r="H138" t="s">
        <v>462</v>
      </c>
    </row>
    <row r="139" spans="1:8" x14ac:dyDescent="0.3">
      <c r="A139" t="s">
        <v>347</v>
      </c>
      <c r="B139" t="s">
        <v>134</v>
      </c>
      <c r="C139" t="s">
        <v>503</v>
      </c>
      <c r="D139" t="s">
        <v>459</v>
      </c>
      <c r="E139" t="s">
        <v>489</v>
      </c>
      <c r="F139">
        <v>0.28000000000000003</v>
      </c>
      <c r="G139">
        <v>10</v>
      </c>
      <c r="H139" t="s">
        <v>462</v>
      </c>
    </row>
    <row r="140" spans="1:8" x14ac:dyDescent="0.3">
      <c r="A140" t="s">
        <v>348</v>
      </c>
      <c r="B140" t="s">
        <v>135</v>
      </c>
      <c r="C140" t="s">
        <v>442</v>
      </c>
      <c r="D140" t="s">
        <v>459</v>
      </c>
      <c r="E140" t="s">
        <v>460</v>
      </c>
      <c r="F140">
        <v>0.28999999999999998</v>
      </c>
      <c r="G140">
        <v>7</v>
      </c>
      <c r="H140" t="s">
        <v>462</v>
      </c>
    </row>
    <row r="141" spans="1:8" x14ac:dyDescent="0.3">
      <c r="A141" t="s">
        <v>349</v>
      </c>
      <c r="B141" t="s">
        <v>136</v>
      </c>
      <c r="C141" t="s">
        <v>448</v>
      </c>
      <c r="D141" t="s">
        <v>459</v>
      </c>
      <c r="E141" t="s">
        <v>460</v>
      </c>
      <c r="F141">
        <v>11</v>
      </c>
      <c r="G141">
        <v>60</v>
      </c>
      <c r="H141" t="s">
        <v>462</v>
      </c>
    </row>
    <row r="142" spans="1:8" x14ac:dyDescent="0.3">
      <c r="A142" t="s">
        <v>350</v>
      </c>
      <c r="B142" t="s">
        <v>137</v>
      </c>
      <c r="C142" t="s">
        <v>448</v>
      </c>
      <c r="D142" t="s">
        <v>459</v>
      </c>
      <c r="E142" t="s">
        <v>460</v>
      </c>
      <c r="F142">
        <v>6.7</v>
      </c>
      <c r="G142">
        <v>30</v>
      </c>
      <c r="H142" t="s">
        <v>462</v>
      </c>
    </row>
    <row r="143" spans="1:8" x14ac:dyDescent="0.3">
      <c r="A143" t="s">
        <v>351</v>
      </c>
      <c r="B143" t="s">
        <v>138</v>
      </c>
      <c r="C143" t="s">
        <v>438</v>
      </c>
      <c r="D143" t="s">
        <v>475</v>
      </c>
      <c r="E143" t="s">
        <v>490</v>
      </c>
      <c r="F143">
        <v>5.0599999999999996</v>
      </c>
      <c r="G143">
        <v>180</v>
      </c>
      <c r="H143" t="s">
        <v>461</v>
      </c>
    </row>
    <row r="144" spans="1:8" x14ac:dyDescent="0.3">
      <c r="A144" t="s">
        <v>352</v>
      </c>
      <c r="B144" t="s">
        <v>139</v>
      </c>
      <c r="C144" t="s">
        <v>501</v>
      </c>
      <c r="D144" t="s">
        <v>473</v>
      </c>
      <c r="E144" t="s">
        <v>491</v>
      </c>
      <c r="F144">
        <v>0.73</v>
      </c>
      <c r="G144">
        <v>30</v>
      </c>
      <c r="H144" t="s">
        <v>461</v>
      </c>
    </row>
    <row r="145" spans="1:8" x14ac:dyDescent="0.3">
      <c r="A145" t="s">
        <v>353</v>
      </c>
      <c r="B145" t="s">
        <v>140</v>
      </c>
      <c r="C145" t="s">
        <v>456</v>
      </c>
      <c r="D145" t="s">
        <v>459</v>
      </c>
      <c r="E145" t="s">
        <v>460</v>
      </c>
      <c r="F145">
        <v>6.62</v>
      </c>
      <c r="G145">
        <v>30</v>
      </c>
      <c r="H145" t="s">
        <v>462</v>
      </c>
    </row>
    <row r="146" spans="1:8" x14ac:dyDescent="0.3">
      <c r="A146" t="s">
        <v>354</v>
      </c>
      <c r="B146" t="s">
        <v>141</v>
      </c>
      <c r="C146" t="s">
        <v>434</v>
      </c>
      <c r="D146" t="s">
        <v>459</v>
      </c>
      <c r="E146" t="s">
        <v>460</v>
      </c>
      <c r="F146">
        <v>7.79</v>
      </c>
      <c r="G146">
        <v>200</v>
      </c>
      <c r="H146" t="s">
        <v>461</v>
      </c>
    </row>
    <row r="147" spans="1:8" x14ac:dyDescent="0.3">
      <c r="A147" t="s">
        <v>355</v>
      </c>
      <c r="B147" t="s">
        <v>142</v>
      </c>
      <c r="C147" t="s">
        <v>429</v>
      </c>
      <c r="D147" t="s">
        <v>459</v>
      </c>
      <c r="E147" t="s">
        <v>460</v>
      </c>
      <c r="F147">
        <v>1.46</v>
      </c>
      <c r="G147">
        <v>50</v>
      </c>
      <c r="H147" t="s">
        <v>461</v>
      </c>
    </row>
    <row r="148" spans="1:8" x14ac:dyDescent="0.3">
      <c r="A148" t="s">
        <v>356</v>
      </c>
      <c r="B148" t="s">
        <v>143</v>
      </c>
      <c r="C148" t="s">
        <v>435</v>
      </c>
      <c r="D148" t="s">
        <v>473</v>
      </c>
      <c r="E148" t="s">
        <v>476</v>
      </c>
      <c r="F148">
        <v>22.54</v>
      </c>
      <c r="G148">
        <v>300</v>
      </c>
      <c r="H148" t="s">
        <v>461</v>
      </c>
    </row>
    <row r="149" spans="1:8" x14ac:dyDescent="0.3">
      <c r="A149" t="s">
        <v>357</v>
      </c>
      <c r="B149" t="s">
        <v>144</v>
      </c>
      <c r="C149" t="s">
        <v>455</v>
      </c>
      <c r="D149" t="s">
        <v>459</v>
      </c>
      <c r="E149" t="s">
        <v>460</v>
      </c>
      <c r="F149">
        <v>5.12</v>
      </c>
      <c r="G149">
        <v>0</v>
      </c>
      <c r="H149" t="s">
        <v>462</v>
      </c>
    </row>
    <row r="150" spans="1:8" x14ac:dyDescent="0.3">
      <c r="A150" t="s">
        <v>358</v>
      </c>
      <c r="B150" t="s">
        <v>145</v>
      </c>
      <c r="C150" t="s">
        <v>455</v>
      </c>
      <c r="D150" t="s">
        <v>459</v>
      </c>
      <c r="E150" t="s">
        <v>460</v>
      </c>
      <c r="F150">
        <v>68.52</v>
      </c>
      <c r="G150">
        <v>0</v>
      </c>
      <c r="H150" t="s">
        <v>462</v>
      </c>
    </row>
    <row r="151" spans="1:8" x14ac:dyDescent="0.3">
      <c r="A151" t="s">
        <v>359</v>
      </c>
      <c r="B151" t="s">
        <v>146</v>
      </c>
      <c r="C151" t="s">
        <v>447</v>
      </c>
      <c r="D151" t="s">
        <v>459</v>
      </c>
      <c r="E151" t="s">
        <v>460</v>
      </c>
      <c r="F151">
        <v>3.12</v>
      </c>
      <c r="G151">
        <v>0</v>
      </c>
      <c r="H151" t="s">
        <v>462</v>
      </c>
    </row>
    <row r="152" spans="1:8" x14ac:dyDescent="0.3">
      <c r="A152" t="s">
        <v>360</v>
      </c>
      <c r="B152" t="s">
        <v>147</v>
      </c>
      <c r="C152" t="s">
        <v>447</v>
      </c>
      <c r="D152" t="s">
        <v>459</v>
      </c>
      <c r="E152" t="s">
        <v>460</v>
      </c>
      <c r="F152">
        <v>17.05</v>
      </c>
      <c r="G152">
        <v>0</v>
      </c>
      <c r="H152" t="s">
        <v>462</v>
      </c>
    </row>
    <row r="153" spans="1:8" x14ac:dyDescent="0.3">
      <c r="A153" t="s">
        <v>361</v>
      </c>
      <c r="B153" t="s">
        <v>148</v>
      </c>
      <c r="C153" t="s">
        <v>450</v>
      </c>
      <c r="D153" t="s">
        <v>459</v>
      </c>
      <c r="E153" t="s">
        <v>467</v>
      </c>
      <c r="F153">
        <v>2.86</v>
      </c>
      <c r="G153">
        <v>0</v>
      </c>
      <c r="H153" t="s">
        <v>462</v>
      </c>
    </row>
    <row r="154" spans="1:8" x14ac:dyDescent="0.3">
      <c r="A154" t="s">
        <v>362</v>
      </c>
      <c r="B154" t="s">
        <v>149</v>
      </c>
      <c r="C154" t="s">
        <v>443</v>
      </c>
      <c r="D154" t="s">
        <v>473</v>
      </c>
      <c r="E154" t="s">
        <v>463</v>
      </c>
      <c r="F154">
        <v>9.06</v>
      </c>
      <c r="G154">
        <v>120</v>
      </c>
      <c r="H154" t="s">
        <v>462</v>
      </c>
    </row>
    <row r="155" spans="1:8" x14ac:dyDescent="0.3">
      <c r="A155" t="s">
        <v>363</v>
      </c>
      <c r="B155" t="s">
        <v>150</v>
      </c>
      <c r="C155" t="s">
        <v>430</v>
      </c>
      <c r="D155" t="s">
        <v>475</v>
      </c>
      <c r="E155" t="s">
        <v>485</v>
      </c>
      <c r="F155">
        <v>1.33</v>
      </c>
      <c r="G155">
        <v>45</v>
      </c>
      <c r="H155" t="s">
        <v>461</v>
      </c>
    </row>
    <row r="156" spans="1:8" x14ac:dyDescent="0.3">
      <c r="A156" t="s">
        <v>364</v>
      </c>
      <c r="B156" t="s">
        <v>151</v>
      </c>
      <c r="C156" t="s">
        <v>455</v>
      </c>
      <c r="D156" t="s">
        <v>459</v>
      </c>
      <c r="E156" t="s">
        <v>460</v>
      </c>
      <c r="F156">
        <v>0.81</v>
      </c>
      <c r="G156">
        <v>0</v>
      </c>
      <c r="H156" t="s">
        <v>462</v>
      </c>
    </row>
    <row r="157" spans="1:8" x14ac:dyDescent="0.3">
      <c r="A157" t="s">
        <v>365</v>
      </c>
      <c r="B157" t="s">
        <v>152</v>
      </c>
      <c r="C157" t="s">
        <v>455</v>
      </c>
      <c r="D157" t="s">
        <v>475</v>
      </c>
      <c r="E157" t="s">
        <v>485</v>
      </c>
      <c r="F157">
        <v>0.33</v>
      </c>
      <c r="G157">
        <v>0</v>
      </c>
      <c r="H157" t="s">
        <v>462</v>
      </c>
    </row>
    <row r="158" spans="1:8" x14ac:dyDescent="0.3">
      <c r="A158" t="s">
        <v>366</v>
      </c>
      <c r="B158" t="s">
        <v>41</v>
      </c>
      <c r="C158" t="s">
        <v>433</v>
      </c>
      <c r="D158" t="s">
        <v>459</v>
      </c>
      <c r="E158" t="s">
        <v>460</v>
      </c>
      <c r="F158">
        <v>5.17</v>
      </c>
      <c r="G158">
        <v>0</v>
      </c>
      <c r="H158" t="s">
        <v>462</v>
      </c>
    </row>
    <row r="159" spans="1:8" x14ac:dyDescent="0.3">
      <c r="A159" t="s">
        <v>367</v>
      </c>
      <c r="B159" t="s">
        <v>153</v>
      </c>
      <c r="C159" t="s">
        <v>439</v>
      </c>
      <c r="D159" t="s">
        <v>459</v>
      </c>
      <c r="E159" t="s">
        <v>460</v>
      </c>
      <c r="F159">
        <v>26.71</v>
      </c>
      <c r="G159">
        <v>540</v>
      </c>
      <c r="H159" t="s">
        <v>461</v>
      </c>
    </row>
    <row r="160" spans="1:8" x14ac:dyDescent="0.3">
      <c r="A160" t="s">
        <v>368</v>
      </c>
      <c r="B160" t="s">
        <v>154</v>
      </c>
      <c r="C160" t="s">
        <v>427</v>
      </c>
      <c r="D160" t="s">
        <v>459</v>
      </c>
      <c r="E160" t="s">
        <v>471</v>
      </c>
      <c r="F160">
        <v>2.7</v>
      </c>
      <c r="G160">
        <v>85</v>
      </c>
      <c r="H160" t="s">
        <v>462</v>
      </c>
    </row>
    <row r="161" spans="1:8" x14ac:dyDescent="0.3">
      <c r="A161" t="s">
        <v>369</v>
      </c>
      <c r="B161" t="s">
        <v>155</v>
      </c>
      <c r="C161" t="s">
        <v>438</v>
      </c>
      <c r="D161" t="s">
        <v>459</v>
      </c>
      <c r="E161" t="s">
        <v>460</v>
      </c>
      <c r="F161">
        <v>35.6</v>
      </c>
      <c r="G161">
        <v>600</v>
      </c>
      <c r="H161" t="s">
        <v>461</v>
      </c>
    </row>
    <row r="162" spans="1:8" x14ac:dyDescent="0.3">
      <c r="A162" t="s">
        <v>370</v>
      </c>
      <c r="B162" t="s">
        <v>156</v>
      </c>
      <c r="C162" t="s">
        <v>438</v>
      </c>
      <c r="D162" t="s">
        <v>459</v>
      </c>
      <c r="E162" t="s">
        <v>489</v>
      </c>
      <c r="F162">
        <v>0.32</v>
      </c>
      <c r="G162">
        <v>20</v>
      </c>
      <c r="H162" t="s">
        <v>461</v>
      </c>
    </row>
    <row r="163" spans="1:8" x14ac:dyDescent="0.3">
      <c r="A163" t="s">
        <v>371</v>
      </c>
      <c r="B163" t="s">
        <v>157</v>
      </c>
      <c r="C163" t="s">
        <v>432</v>
      </c>
      <c r="D163" t="s">
        <v>475</v>
      </c>
      <c r="E163" t="s">
        <v>492</v>
      </c>
      <c r="F163">
        <v>0.46</v>
      </c>
      <c r="G163">
        <v>0</v>
      </c>
      <c r="H163" t="s">
        <v>493</v>
      </c>
    </row>
    <row r="164" spans="1:8" x14ac:dyDescent="0.3">
      <c r="A164" t="s">
        <v>372</v>
      </c>
      <c r="B164" t="s">
        <v>158</v>
      </c>
      <c r="C164" t="s">
        <v>430</v>
      </c>
      <c r="D164" t="s">
        <v>459</v>
      </c>
      <c r="E164" t="s">
        <v>486</v>
      </c>
      <c r="F164">
        <v>3.39</v>
      </c>
      <c r="G164">
        <v>50</v>
      </c>
      <c r="H164" t="s">
        <v>461</v>
      </c>
    </row>
    <row r="165" spans="1:8" x14ac:dyDescent="0.3">
      <c r="A165" t="s">
        <v>373</v>
      </c>
      <c r="B165" t="s">
        <v>159</v>
      </c>
      <c r="C165" t="s">
        <v>426</v>
      </c>
      <c r="D165" t="s">
        <v>475</v>
      </c>
      <c r="E165" t="s">
        <v>482</v>
      </c>
      <c r="F165">
        <v>4.4000000000000004</v>
      </c>
      <c r="G165">
        <v>0</v>
      </c>
      <c r="H165" t="s">
        <v>462</v>
      </c>
    </row>
    <row r="166" spans="1:8" x14ac:dyDescent="0.3">
      <c r="A166" t="s">
        <v>374</v>
      </c>
      <c r="B166" t="s">
        <v>160</v>
      </c>
      <c r="C166" t="s">
        <v>503</v>
      </c>
      <c r="D166" t="s">
        <v>475</v>
      </c>
      <c r="E166" t="s">
        <v>480</v>
      </c>
      <c r="F166">
        <v>6.59</v>
      </c>
      <c r="G166">
        <v>0</v>
      </c>
      <c r="H166" t="s">
        <v>462</v>
      </c>
    </row>
    <row r="167" spans="1:8" x14ac:dyDescent="0.3">
      <c r="A167" t="s">
        <v>375</v>
      </c>
      <c r="B167" t="s">
        <v>161</v>
      </c>
      <c r="C167" t="s">
        <v>438</v>
      </c>
      <c r="D167" t="s">
        <v>459</v>
      </c>
      <c r="E167" t="s">
        <v>460</v>
      </c>
      <c r="F167">
        <v>1.17</v>
      </c>
      <c r="G167">
        <v>35</v>
      </c>
      <c r="H167" t="s">
        <v>461</v>
      </c>
    </row>
    <row r="168" spans="1:8" x14ac:dyDescent="0.3">
      <c r="A168" t="s">
        <v>376</v>
      </c>
      <c r="B168" t="s">
        <v>162</v>
      </c>
      <c r="C168" t="s">
        <v>425</v>
      </c>
      <c r="D168" t="s">
        <v>459</v>
      </c>
      <c r="E168" t="s">
        <v>492</v>
      </c>
      <c r="F168">
        <v>1.56</v>
      </c>
      <c r="G168">
        <v>30</v>
      </c>
      <c r="H168" t="s">
        <v>461</v>
      </c>
    </row>
    <row r="169" spans="1:8" x14ac:dyDescent="0.3">
      <c r="A169" t="s">
        <v>377</v>
      </c>
      <c r="B169" t="s">
        <v>163</v>
      </c>
      <c r="C169" t="s">
        <v>430</v>
      </c>
      <c r="D169" t="s">
        <v>459</v>
      </c>
      <c r="E169" t="s">
        <v>460</v>
      </c>
      <c r="F169">
        <v>5</v>
      </c>
      <c r="G169">
        <v>140</v>
      </c>
      <c r="H169" t="s">
        <v>461</v>
      </c>
    </row>
    <row r="170" spans="1:8" x14ac:dyDescent="0.3">
      <c r="A170" t="s">
        <v>378</v>
      </c>
      <c r="B170" t="s">
        <v>164</v>
      </c>
      <c r="C170" t="s">
        <v>430</v>
      </c>
      <c r="D170" t="s">
        <v>459</v>
      </c>
      <c r="E170" t="s">
        <v>460</v>
      </c>
      <c r="F170">
        <v>25</v>
      </c>
      <c r="G170">
        <v>620</v>
      </c>
      <c r="H170" t="s">
        <v>461</v>
      </c>
    </row>
    <row r="171" spans="1:8" x14ac:dyDescent="0.3">
      <c r="A171" t="s">
        <v>379</v>
      </c>
      <c r="B171" t="s">
        <v>165</v>
      </c>
      <c r="C171" t="s">
        <v>438</v>
      </c>
      <c r="D171" t="s">
        <v>459</v>
      </c>
      <c r="E171" t="s">
        <v>460</v>
      </c>
      <c r="F171">
        <v>14</v>
      </c>
      <c r="G171">
        <v>250</v>
      </c>
      <c r="H171" t="s">
        <v>461</v>
      </c>
    </row>
    <row r="172" spans="1:8" x14ac:dyDescent="0.3">
      <c r="A172" t="s">
        <v>380</v>
      </c>
      <c r="B172" t="s">
        <v>166</v>
      </c>
      <c r="C172" t="s">
        <v>445</v>
      </c>
      <c r="D172" t="s">
        <v>475</v>
      </c>
      <c r="E172" t="s">
        <v>480</v>
      </c>
      <c r="F172">
        <v>0.37</v>
      </c>
      <c r="G172">
        <v>37</v>
      </c>
      <c r="H172" t="s">
        <v>461</v>
      </c>
    </row>
    <row r="173" spans="1:8" x14ac:dyDescent="0.3">
      <c r="A173" t="s">
        <v>381</v>
      </c>
      <c r="B173" t="s">
        <v>167</v>
      </c>
      <c r="C173" t="s">
        <v>445</v>
      </c>
      <c r="D173" t="s">
        <v>459</v>
      </c>
      <c r="E173" t="s">
        <v>471</v>
      </c>
      <c r="F173">
        <v>0.75</v>
      </c>
      <c r="G173">
        <v>22</v>
      </c>
      <c r="H173" t="s">
        <v>461</v>
      </c>
    </row>
    <row r="174" spans="1:8" x14ac:dyDescent="0.3">
      <c r="A174" t="s">
        <v>382</v>
      </c>
      <c r="B174" t="s">
        <v>168</v>
      </c>
      <c r="C174" t="s">
        <v>450</v>
      </c>
      <c r="D174" t="s">
        <v>475</v>
      </c>
      <c r="E174" t="s">
        <v>494</v>
      </c>
      <c r="F174">
        <v>0.25</v>
      </c>
      <c r="G174">
        <v>10</v>
      </c>
      <c r="H174" t="s">
        <v>461</v>
      </c>
    </row>
    <row r="175" spans="1:8" x14ac:dyDescent="0.3">
      <c r="A175" t="s">
        <v>383</v>
      </c>
      <c r="B175" t="s">
        <v>169</v>
      </c>
      <c r="C175" t="s">
        <v>432</v>
      </c>
      <c r="D175" t="s">
        <v>459</v>
      </c>
      <c r="E175" t="s">
        <v>460</v>
      </c>
      <c r="F175">
        <v>61</v>
      </c>
      <c r="G175">
        <v>1000</v>
      </c>
      <c r="H175" t="s">
        <v>461</v>
      </c>
    </row>
    <row r="176" spans="1:8" x14ac:dyDescent="0.3">
      <c r="A176" t="s">
        <v>384</v>
      </c>
      <c r="B176" t="s">
        <v>170</v>
      </c>
      <c r="C176" t="s">
        <v>429</v>
      </c>
      <c r="D176" t="s">
        <v>459</v>
      </c>
      <c r="E176" t="s">
        <v>460</v>
      </c>
      <c r="F176">
        <v>30.5</v>
      </c>
      <c r="G176">
        <v>260</v>
      </c>
      <c r="H176" t="s">
        <v>461</v>
      </c>
    </row>
    <row r="177" spans="1:8" x14ac:dyDescent="0.3">
      <c r="A177" t="s">
        <v>385</v>
      </c>
      <c r="B177" t="s">
        <v>171</v>
      </c>
      <c r="C177" t="s">
        <v>425</v>
      </c>
      <c r="D177" t="s">
        <v>459</v>
      </c>
      <c r="E177" t="s">
        <v>460</v>
      </c>
      <c r="F177">
        <v>10.4</v>
      </c>
      <c r="G177">
        <v>80</v>
      </c>
      <c r="H177" t="s">
        <v>461</v>
      </c>
    </row>
    <row r="178" spans="1:8" x14ac:dyDescent="0.3">
      <c r="A178" t="s">
        <v>386</v>
      </c>
      <c r="B178" t="s">
        <v>172</v>
      </c>
      <c r="C178" t="s">
        <v>430</v>
      </c>
      <c r="D178" t="s">
        <v>475</v>
      </c>
      <c r="E178" t="s">
        <v>477</v>
      </c>
      <c r="F178">
        <v>1.5</v>
      </c>
      <c r="G178">
        <v>60</v>
      </c>
      <c r="H178" t="s">
        <v>461</v>
      </c>
    </row>
    <row r="179" spans="1:8" x14ac:dyDescent="0.3">
      <c r="A179" t="s">
        <v>387</v>
      </c>
      <c r="B179" t="s">
        <v>173</v>
      </c>
      <c r="C179" t="s">
        <v>440</v>
      </c>
      <c r="D179" t="s">
        <v>459</v>
      </c>
      <c r="E179" t="s">
        <v>460</v>
      </c>
      <c r="F179">
        <v>0.46</v>
      </c>
      <c r="G179">
        <v>21</v>
      </c>
      <c r="H179" t="s">
        <v>461</v>
      </c>
    </row>
    <row r="180" spans="1:8" x14ac:dyDescent="0.3">
      <c r="A180" t="s">
        <v>388</v>
      </c>
      <c r="B180" t="s">
        <v>174</v>
      </c>
      <c r="C180" t="s">
        <v>446</v>
      </c>
      <c r="D180" t="s">
        <v>459</v>
      </c>
      <c r="E180" t="s">
        <v>460</v>
      </c>
      <c r="F180">
        <v>0.76</v>
      </c>
      <c r="G180">
        <v>15</v>
      </c>
      <c r="H180" t="s">
        <v>461</v>
      </c>
    </row>
    <row r="181" spans="1:8" x14ac:dyDescent="0.3">
      <c r="A181" t="s">
        <v>389</v>
      </c>
      <c r="B181" t="s">
        <v>175</v>
      </c>
      <c r="C181" t="s">
        <v>429</v>
      </c>
      <c r="D181" t="s">
        <v>459</v>
      </c>
      <c r="E181" t="s">
        <v>469</v>
      </c>
      <c r="F181">
        <v>4.3</v>
      </c>
      <c r="G181">
        <v>107</v>
      </c>
      <c r="H181" t="s">
        <v>461</v>
      </c>
    </row>
    <row r="182" spans="1:8" x14ac:dyDescent="0.3">
      <c r="A182" t="s">
        <v>390</v>
      </c>
      <c r="B182" t="s">
        <v>176</v>
      </c>
      <c r="C182" t="s">
        <v>447</v>
      </c>
      <c r="D182" t="s">
        <v>459</v>
      </c>
      <c r="E182" t="s">
        <v>460</v>
      </c>
      <c r="F182">
        <v>0.5</v>
      </c>
      <c r="G182">
        <v>16</v>
      </c>
      <c r="H182" t="s">
        <v>461</v>
      </c>
    </row>
    <row r="183" spans="1:8" x14ac:dyDescent="0.3">
      <c r="A183" t="s">
        <v>391</v>
      </c>
      <c r="B183" t="s">
        <v>177</v>
      </c>
      <c r="C183" t="s">
        <v>438</v>
      </c>
      <c r="D183" t="s">
        <v>475</v>
      </c>
      <c r="E183" t="s">
        <v>495</v>
      </c>
      <c r="F183">
        <v>0.25</v>
      </c>
      <c r="G183">
        <v>12</v>
      </c>
      <c r="H183" t="s">
        <v>493</v>
      </c>
    </row>
    <row r="184" spans="1:8" x14ac:dyDescent="0.3">
      <c r="A184" t="s">
        <v>392</v>
      </c>
      <c r="B184" t="s">
        <v>178</v>
      </c>
      <c r="C184" t="s">
        <v>430</v>
      </c>
      <c r="D184" t="s">
        <v>459</v>
      </c>
      <c r="E184" t="s">
        <v>477</v>
      </c>
      <c r="F184">
        <v>0.3</v>
      </c>
      <c r="G184">
        <v>12</v>
      </c>
      <c r="H184" t="s">
        <v>461</v>
      </c>
    </row>
    <row r="185" spans="1:8" x14ac:dyDescent="0.3">
      <c r="A185" t="s">
        <v>393</v>
      </c>
      <c r="B185" t="s">
        <v>179</v>
      </c>
      <c r="C185" t="s">
        <v>438</v>
      </c>
      <c r="D185" t="s">
        <v>459</v>
      </c>
      <c r="E185" t="s">
        <v>477</v>
      </c>
      <c r="F185">
        <v>0.7</v>
      </c>
      <c r="G185">
        <v>15</v>
      </c>
      <c r="H185" t="s">
        <v>461</v>
      </c>
    </row>
    <row r="186" spans="1:8" x14ac:dyDescent="0.3">
      <c r="A186" t="s">
        <v>394</v>
      </c>
      <c r="B186" t="s">
        <v>180</v>
      </c>
      <c r="C186" t="s">
        <v>432</v>
      </c>
      <c r="D186" t="s">
        <v>475</v>
      </c>
      <c r="E186" t="s">
        <v>480</v>
      </c>
      <c r="F186">
        <v>1.8</v>
      </c>
      <c r="G186">
        <v>75</v>
      </c>
      <c r="H186" t="s">
        <v>461</v>
      </c>
    </row>
    <row r="187" spans="1:8" x14ac:dyDescent="0.3">
      <c r="A187" t="s">
        <v>395</v>
      </c>
      <c r="B187" t="s">
        <v>181</v>
      </c>
      <c r="C187" t="s">
        <v>430</v>
      </c>
      <c r="D187" t="s">
        <v>459</v>
      </c>
      <c r="E187" t="s">
        <v>460</v>
      </c>
      <c r="F187">
        <v>3.8</v>
      </c>
      <c r="G187">
        <v>96</v>
      </c>
      <c r="H187" t="s">
        <v>461</v>
      </c>
    </row>
    <row r="188" spans="1:8" x14ac:dyDescent="0.3">
      <c r="A188" t="s">
        <v>396</v>
      </c>
      <c r="B188" t="s">
        <v>182</v>
      </c>
      <c r="C188" t="s">
        <v>445</v>
      </c>
      <c r="D188" t="s">
        <v>475</v>
      </c>
      <c r="E188" t="s">
        <v>480</v>
      </c>
      <c r="F188">
        <v>1.45</v>
      </c>
      <c r="G188">
        <v>80</v>
      </c>
      <c r="H188" t="s">
        <v>461</v>
      </c>
    </row>
    <row r="189" spans="1:8" x14ac:dyDescent="0.3">
      <c r="A189" t="s">
        <v>397</v>
      </c>
      <c r="B189" t="s">
        <v>183</v>
      </c>
      <c r="C189" t="s">
        <v>432</v>
      </c>
      <c r="D189" t="s">
        <v>475</v>
      </c>
      <c r="E189" t="s">
        <v>496</v>
      </c>
      <c r="F189">
        <v>0.57999999999999996</v>
      </c>
      <c r="G189">
        <v>0</v>
      </c>
      <c r="H189" t="s">
        <v>493</v>
      </c>
    </row>
    <row r="190" spans="1:8" x14ac:dyDescent="0.3">
      <c r="A190" t="s">
        <v>398</v>
      </c>
      <c r="B190" t="s">
        <v>184</v>
      </c>
      <c r="C190" t="s">
        <v>432</v>
      </c>
      <c r="D190" t="s">
        <v>475</v>
      </c>
      <c r="E190" t="s">
        <v>497</v>
      </c>
      <c r="F190">
        <v>0.92</v>
      </c>
      <c r="G190">
        <v>0</v>
      </c>
      <c r="H190" t="s">
        <v>493</v>
      </c>
    </row>
    <row r="191" spans="1:8" x14ac:dyDescent="0.3">
      <c r="A191" t="s">
        <v>399</v>
      </c>
      <c r="B191" t="s">
        <v>185</v>
      </c>
      <c r="C191" t="s">
        <v>438</v>
      </c>
      <c r="D191" t="s">
        <v>475</v>
      </c>
      <c r="E191" t="s">
        <v>480</v>
      </c>
      <c r="F191">
        <v>0.95</v>
      </c>
      <c r="G191">
        <v>25</v>
      </c>
      <c r="H191" t="s">
        <v>462</v>
      </c>
    </row>
    <row r="192" spans="1:8" x14ac:dyDescent="0.3">
      <c r="A192" t="s">
        <v>400</v>
      </c>
      <c r="B192" t="s">
        <v>186</v>
      </c>
      <c r="C192" t="s">
        <v>445</v>
      </c>
      <c r="D192" t="s">
        <v>475</v>
      </c>
      <c r="E192" t="s">
        <v>480</v>
      </c>
      <c r="F192">
        <v>7</v>
      </c>
      <c r="G192">
        <v>300</v>
      </c>
      <c r="H192" t="s">
        <v>461</v>
      </c>
    </row>
    <row r="193" spans="1:9" x14ac:dyDescent="0.3">
      <c r="A193" t="s">
        <v>401</v>
      </c>
      <c r="B193" t="s">
        <v>187</v>
      </c>
      <c r="C193" t="s">
        <v>432</v>
      </c>
      <c r="D193" t="s">
        <v>475</v>
      </c>
      <c r="E193" t="s">
        <v>480</v>
      </c>
      <c r="F193">
        <v>1.5</v>
      </c>
      <c r="G193">
        <v>60</v>
      </c>
      <c r="H193" t="s">
        <v>461</v>
      </c>
    </row>
    <row r="194" spans="1:9" x14ac:dyDescent="0.3">
      <c r="A194" t="s">
        <v>402</v>
      </c>
      <c r="B194" t="s">
        <v>188</v>
      </c>
      <c r="C194" t="s">
        <v>430</v>
      </c>
      <c r="D194" t="s">
        <v>475</v>
      </c>
      <c r="E194" t="s">
        <v>471</v>
      </c>
      <c r="F194">
        <v>1.28</v>
      </c>
      <c r="G194">
        <v>20</v>
      </c>
      <c r="H194" t="s">
        <v>461</v>
      </c>
    </row>
    <row r="195" spans="1:9" x14ac:dyDescent="0.3">
      <c r="A195" t="s">
        <v>403</v>
      </c>
      <c r="B195" t="s">
        <v>189</v>
      </c>
      <c r="C195" t="s">
        <v>447</v>
      </c>
      <c r="D195" t="s">
        <v>473</v>
      </c>
      <c r="E195" t="s">
        <v>471</v>
      </c>
      <c r="F195">
        <v>0.75</v>
      </c>
      <c r="G195">
        <v>15</v>
      </c>
      <c r="H195" t="s">
        <v>461</v>
      </c>
    </row>
    <row r="196" spans="1:9" x14ac:dyDescent="0.3">
      <c r="A196" t="s">
        <v>404</v>
      </c>
      <c r="B196" t="s">
        <v>190</v>
      </c>
      <c r="C196" t="s">
        <v>447</v>
      </c>
      <c r="D196" t="s">
        <v>459</v>
      </c>
      <c r="E196" t="s">
        <v>471</v>
      </c>
      <c r="F196">
        <v>0.31</v>
      </c>
      <c r="G196">
        <v>6</v>
      </c>
      <c r="H196" t="s">
        <v>461</v>
      </c>
    </row>
    <row r="197" spans="1:9" x14ac:dyDescent="0.3">
      <c r="A197" t="s">
        <v>405</v>
      </c>
      <c r="B197" t="s">
        <v>191</v>
      </c>
      <c r="C197" t="s">
        <v>429</v>
      </c>
      <c r="D197" t="s">
        <v>459</v>
      </c>
      <c r="E197" t="s">
        <v>487</v>
      </c>
      <c r="F197">
        <v>0.33</v>
      </c>
      <c r="G197">
        <v>13</v>
      </c>
      <c r="H197" t="s">
        <v>461</v>
      </c>
    </row>
    <row r="198" spans="1:9" x14ac:dyDescent="0.3">
      <c r="A198" t="s">
        <v>406</v>
      </c>
      <c r="B198" t="s">
        <v>192</v>
      </c>
      <c r="C198" t="s">
        <v>429</v>
      </c>
      <c r="D198" t="s">
        <v>459</v>
      </c>
      <c r="E198" t="s">
        <v>460</v>
      </c>
      <c r="F198">
        <v>1.1000000000000001</v>
      </c>
      <c r="G198">
        <v>30</v>
      </c>
      <c r="H198" t="s">
        <v>461</v>
      </c>
    </row>
    <row r="199" spans="1:9" x14ac:dyDescent="0.3">
      <c r="A199" t="s">
        <v>407</v>
      </c>
      <c r="B199" t="s">
        <v>193</v>
      </c>
      <c r="C199" t="s">
        <v>445</v>
      </c>
      <c r="D199" t="s">
        <v>475</v>
      </c>
      <c r="E199" t="s">
        <v>480</v>
      </c>
      <c r="F199">
        <v>4</v>
      </c>
      <c r="G199">
        <v>100</v>
      </c>
      <c r="H199" t="s">
        <v>461</v>
      </c>
    </row>
    <row r="200" spans="1:9" x14ac:dyDescent="0.3">
      <c r="A200" t="s">
        <v>408</v>
      </c>
      <c r="B200" t="s">
        <v>194</v>
      </c>
      <c r="C200" t="s">
        <v>432</v>
      </c>
      <c r="D200" t="s">
        <v>475</v>
      </c>
      <c r="E200" t="s">
        <v>492</v>
      </c>
      <c r="F200">
        <v>0.8</v>
      </c>
      <c r="G200">
        <v>165</v>
      </c>
      <c r="H200" t="s">
        <v>461</v>
      </c>
    </row>
    <row r="201" spans="1:9" x14ac:dyDescent="0.3">
      <c r="A201" t="s">
        <v>409</v>
      </c>
      <c r="B201" t="s">
        <v>195</v>
      </c>
      <c r="C201" t="s">
        <v>436</v>
      </c>
      <c r="D201" t="s">
        <v>459</v>
      </c>
      <c r="E201" t="s">
        <v>460</v>
      </c>
      <c r="F201">
        <v>33.700000000000003</v>
      </c>
      <c r="G201">
        <v>564</v>
      </c>
      <c r="H201" t="s">
        <v>461</v>
      </c>
    </row>
    <row r="202" spans="1:9" x14ac:dyDescent="0.3">
      <c r="A202" t="s">
        <v>410</v>
      </c>
      <c r="B202" t="s">
        <v>196</v>
      </c>
      <c r="C202" t="s">
        <v>432</v>
      </c>
      <c r="D202" t="s">
        <v>459</v>
      </c>
      <c r="E202" t="s">
        <v>460</v>
      </c>
      <c r="F202">
        <v>5.9</v>
      </c>
      <c r="G202">
        <v>106</v>
      </c>
      <c r="H202" t="s">
        <v>461</v>
      </c>
    </row>
    <row r="203" spans="1:9" x14ac:dyDescent="0.3">
      <c r="A203" t="s">
        <v>411</v>
      </c>
      <c r="B203" t="s">
        <v>197</v>
      </c>
      <c r="C203" t="s">
        <v>440</v>
      </c>
      <c r="D203" t="s">
        <v>459</v>
      </c>
      <c r="E203" t="s">
        <v>460</v>
      </c>
      <c r="F203">
        <v>66.52</v>
      </c>
      <c r="G203">
        <v>572</v>
      </c>
      <c r="H203" t="s">
        <v>461</v>
      </c>
    </row>
    <row r="204" spans="1:9" x14ac:dyDescent="0.3">
      <c r="A204" t="s">
        <v>412</v>
      </c>
      <c r="B204" t="s">
        <v>198</v>
      </c>
      <c r="C204" t="s">
        <v>445</v>
      </c>
      <c r="D204" t="s">
        <v>475</v>
      </c>
      <c r="E204" t="s">
        <v>492</v>
      </c>
      <c r="F204">
        <v>10.5</v>
      </c>
      <c r="G204">
        <v>600</v>
      </c>
      <c r="H204" t="s">
        <v>461</v>
      </c>
    </row>
    <row r="205" spans="1:9" x14ac:dyDescent="0.3">
      <c r="A205" t="s">
        <v>413</v>
      </c>
      <c r="B205" t="s">
        <v>199</v>
      </c>
      <c r="C205" t="s">
        <v>436</v>
      </c>
      <c r="D205" t="s">
        <v>459</v>
      </c>
      <c r="E205" t="s">
        <v>469</v>
      </c>
      <c r="F205">
        <v>2.29</v>
      </c>
      <c r="G205">
        <v>64</v>
      </c>
      <c r="H205" t="s">
        <v>461</v>
      </c>
    </row>
    <row r="206" spans="1:9" x14ac:dyDescent="0.3">
      <c r="A206" t="s">
        <v>414</v>
      </c>
      <c r="B206" t="s">
        <v>200</v>
      </c>
      <c r="C206" t="s">
        <v>505</v>
      </c>
      <c r="D206" t="s">
        <v>459</v>
      </c>
      <c r="E206" t="s">
        <v>460</v>
      </c>
      <c r="F206">
        <v>309</v>
      </c>
      <c r="G206">
        <v>4500</v>
      </c>
      <c r="H206" t="s">
        <v>462</v>
      </c>
    </row>
    <row r="207" spans="1:9" x14ac:dyDescent="0.3">
      <c r="A207" t="s">
        <v>415</v>
      </c>
      <c r="B207" t="s">
        <v>458</v>
      </c>
      <c r="C207" t="s">
        <v>500</v>
      </c>
      <c r="D207" t="s">
        <v>459</v>
      </c>
      <c r="E207" t="s">
        <v>460</v>
      </c>
      <c r="F207">
        <v>410.5</v>
      </c>
      <c r="G207">
        <v>3000</v>
      </c>
      <c r="H207" t="s">
        <v>461</v>
      </c>
      <c r="I207" s="12" t="s">
        <v>517</v>
      </c>
    </row>
    <row r="208" spans="1:9" x14ac:dyDescent="0.3">
      <c r="A208" t="s">
        <v>457</v>
      </c>
      <c r="B208" t="s">
        <v>201</v>
      </c>
      <c r="C208" t="s">
        <v>202</v>
      </c>
      <c r="D208" t="s">
        <v>459</v>
      </c>
      <c r="E208" t="s">
        <v>460</v>
      </c>
      <c r="F208">
        <v>800.7</v>
      </c>
      <c r="G208">
        <v>9250</v>
      </c>
      <c r="H208" t="s">
        <v>461</v>
      </c>
      <c r="I208" s="12" t="s">
        <v>517</v>
      </c>
    </row>
    <row r="209" spans="1:9" x14ac:dyDescent="0.3">
      <c r="A209" t="s">
        <v>416</v>
      </c>
      <c r="B209" t="s">
        <v>203</v>
      </c>
      <c r="C209" t="s">
        <v>502</v>
      </c>
      <c r="D209" t="s">
        <v>459</v>
      </c>
      <c r="E209" t="s">
        <v>460</v>
      </c>
      <c r="F209">
        <v>130.69999999999999</v>
      </c>
      <c r="G209">
        <v>2500</v>
      </c>
      <c r="H209" t="s">
        <v>461</v>
      </c>
      <c r="I209" s="12" t="s">
        <v>517</v>
      </c>
    </row>
    <row r="210" spans="1:9" x14ac:dyDescent="0.3">
      <c r="A210" t="s">
        <v>498</v>
      </c>
      <c r="B210" t="s">
        <v>499</v>
      </c>
      <c r="C210" t="s">
        <v>427</v>
      </c>
      <c r="D210" t="s">
        <v>459</v>
      </c>
      <c r="E210" t="s">
        <v>471</v>
      </c>
      <c r="F210">
        <v>0.28000000000000003</v>
      </c>
      <c r="G210">
        <v>6</v>
      </c>
      <c r="H210" t="s">
        <v>461</v>
      </c>
    </row>
    <row r="211" spans="1:9" x14ac:dyDescent="0.3">
      <c r="A211" t="s">
        <v>417</v>
      </c>
      <c r="B211" t="s">
        <v>204</v>
      </c>
      <c r="C211" t="s">
        <v>427</v>
      </c>
      <c r="D211" t="s">
        <v>459</v>
      </c>
      <c r="E211" t="s">
        <v>460</v>
      </c>
      <c r="F211">
        <v>12</v>
      </c>
      <c r="G211">
        <v>390</v>
      </c>
      <c r="H211" t="s">
        <v>493</v>
      </c>
    </row>
    <row r="212" spans="1:9" x14ac:dyDescent="0.3">
      <c r="A212" t="s">
        <v>418</v>
      </c>
      <c r="B212" t="s">
        <v>205</v>
      </c>
      <c r="C212" t="s">
        <v>432</v>
      </c>
      <c r="D212" t="s">
        <v>475</v>
      </c>
      <c r="E212" t="s">
        <v>477</v>
      </c>
      <c r="F212">
        <v>1.9</v>
      </c>
      <c r="G212">
        <v>26</v>
      </c>
      <c r="H212" t="s">
        <v>493</v>
      </c>
    </row>
    <row r="213" spans="1:9" x14ac:dyDescent="0.3">
      <c r="A213" t="s">
        <v>419</v>
      </c>
      <c r="B213" t="s">
        <v>206</v>
      </c>
      <c r="C213" t="s">
        <v>425</v>
      </c>
      <c r="D213" t="s">
        <v>459</v>
      </c>
      <c r="E213" t="s">
        <v>460</v>
      </c>
      <c r="F213">
        <v>114</v>
      </c>
      <c r="G213">
        <v>0</v>
      </c>
      <c r="H213" t="s">
        <v>462</v>
      </c>
    </row>
    <row r="214" spans="1:9" x14ac:dyDescent="0.3">
      <c r="A214" t="s">
        <v>420</v>
      </c>
      <c r="B214" t="s">
        <v>207</v>
      </c>
      <c r="C214" t="s">
        <v>436</v>
      </c>
      <c r="D214" t="s">
        <v>459</v>
      </c>
      <c r="E214" t="s">
        <v>460</v>
      </c>
      <c r="F214">
        <v>3.7</v>
      </c>
      <c r="G214">
        <v>80</v>
      </c>
      <c r="H214" t="s">
        <v>462</v>
      </c>
    </row>
    <row r="215" spans="1:9" x14ac:dyDescent="0.3">
      <c r="A215" t="s">
        <v>421</v>
      </c>
      <c r="B215" t="s">
        <v>208</v>
      </c>
      <c r="C215" t="s">
        <v>430</v>
      </c>
      <c r="D215" t="s">
        <v>459</v>
      </c>
      <c r="E215" t="s">
        <v>486</v>
      </c>
      <c r="F215">
        <v>1.83</v>
      </c>
      <c r="G215">
        <v>0</v>
      </c>
      <c r="H215" t="s">
        <v>462</v>
      </c>
    </row>
    <row r="216" spans="1:9" x14ac:dyDescent="0.3">
      <c r="A216" t="s">
        <v>422</v>
      </c>
      <c r="B216" t="s">
        <v>209</v>
      </c>
      <c r="C216" t="s">
        <v>438</v>
      </c>
      <c r="D216" t="s">
        <v>459</v>
      </c>
      <c r="E216" t="s">
        <v>460</v>
      </c>
      <c r="F216">
        <v>1.5</v>
      </c>
      <c r="G216">
        <v>60</v>
      </c>
      <c r="H216" t="s">
        <v>461</v>
      </c>
    </row>
    <row r="217" spans="1:9" x14ac:dyDescent="0.3">
      <c r="A217" t="s">
        <v>423</v>
      </c>
      <c r="B217" t="s">
        <v>210</v>
      </c>
      <c r="C217" t="s">
        <v>504</v>
      </c>
      <c r="D217" t="s">
        <v>459</v>
      </c>
      <c r="E217" t="s">
        <v>465</v>
      </c>
      <c r="F217">
        <v>4.9000000000000004</v>
      </c>
      <c r="G217">
        <v>0</v>
      </c>
      <c r="H217" t="s">
        <v>462</v>
      </c>
    </row>
    <row r="218" spans="1:9" x14ac:dyDescent="0.3">
      <c r="A218" s="6" t="s">
        <v>424</v>
      </c>
      <c r="B218" s="6" t="s">
        <v>211</v>
      </c>
      <c r="C218" s="6" t="s">
        <v>504</v>
      </c>
      <c r="D218" s="6" t="s">
        <v>459</v>
      </c>
      <c r="E218" s="6" t="s">
        <v>465</v>
      </c>
      <c r="F218" s="6">
        <v>4</v>
      </c>
      <c r="G218" s="6">
        <v>0</v>
      </c>
      <c r="H218" s="6" t="s">
        <v>462</v>
      </c>
    </row>
  </sheetData>
  <sortState xmlns:xlrd2="http://schemas.microsoft.com/office/spreadsheetml/2017/richdata2" ref="L4:L42">
    <sortCondition ref="L4:L42"/>
  </sortState>
  <pageMargins left="0.7" right="0.7" top="0.75" bottom="0.75" header="0.3" footer="0.3"/>
  <pageSetup paperSize="9" scale="71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0183-E8B7-4A12-A7B5-A0B84E39F2CD}">
  <dimension ref="A1:P45"/>
  <sheetViews>
    <sheetView topLeftCell="A13" workbookViewId="0"/>
  </sheetViews>
  <sheetFormatPr defaultRowHeight="14.4" x14ac:dyDescent="0.3"/>
  <cols>
    <col min="1" max="1" width="39.109375" customWidth="1"/>
    <col min="2" max="2" width="10.88671875" customWidth="1"/>
    <col min="3" max="3" width="11.5546875" customWidth="1"/>
    <col min="6" max="6" width="12.6640625" customWidth="1"/>
    <col min="7" max="8" width="10.33203125" customWidth="1"/>
  </cols>
  <sheetData>
    <row r="1" spans="1:16" ht="31.2" x14ac:dyDescent="0.6">
      <c r="A1" s="5" t="s">
        <v>507</v>
      </c>
    </row>
    <row r="2" spans="1:16" x14ac:dyDescent="0.3">
      <c r="B2" s="13" t="s">
        <v>519</v>
      </c>
      <c r="J2" s="13" t="s">
        <v>518</v>
      </c>
      <c r="L2" s="13" t="s">
        <v>461</v>
      </c>
    </row>
    <row r="3" spans="1:16" x14ac:dyDescent="0.3">
      <c r="E3" s="16" t="s">
        <v>459</v>
      </c>
      <c r="F3" s="16"/>
      <c r="G3" s="16" t="s">
        <v>506</v>
      </c>
      <c r="H3" s="16"/>
      <c r="M3" s="16" t="s">
        <v>459</v>
      </c>
      <c r="N3" s="16"/>
      <c r="O3" s="16" t="s">
        <v>506</v>
      </c>
      <c r="P3" s="16"/>
    </row>
    <row r="4" spans="1:16" ht="43.2" x14ac:dyDescent="0.3">
      <c r="A4" s="6"/>
      <c r="B4" s="3" t="s">
        <v>513</v>
      </c>
      <c r="C4" s="4" t="s">
        <v>514</v>
      </c>
      <c r="D4" s="6"/>
      <c r="E4" s="3" t="s">
        <v>513</v>
      </c>
      <c r="F4" s="4" t="s">
        <v>514</v>
      </c>
      <c r="G4" s="3" t="s">
        <v>513</v>
      </c>
      <c r="H4" s="4" t="s">
        <v>514</v>
      </c>
      <c r="J4" s="3" t="s">
        <v>513</v>
      </c>
      <c r="K4" s="4" t="s">
        <v>514</v>
      </c>
      <c r="L4" s="6"/>
      <c r="M4" s="3" t="s">
        <v>513</v>
      </c>
      <c r="N4" s="4" t="s">
        <v>514</v>
      </c>
      <c r="O4" s="3" t="s">
        <v>513</v>
      </c>
      <c r="P4" s="4" t="s">
        <v>514</v>
      </c>
    </row>
    <row r="5" spans="1:16" x14ac:dyDescent="0.3">
      <c r="A5" s="7" t="s">
        <v>516</v>
      </c>
      <c r="B5" s="8">
        <f>SUM(B7:B45)</f>
        <v>3295.0600000000013</v>
      </c>
      <c r="C5" s="8">
        <f>SUM(C7:C45)</f>
        <v>38966</v>
      </c>
      <c r="D5" s="9"/>
      <c r="E5" s="8">
        <f>SUM(E7:E45)</f>
        <v>3164.06</v>
      </c>
      <c r="F5" s="8">
        <f>SUM(F7:F45)</f>
        <v>36010</v>
      </c>
      <c r="G5" s="8">
        <f>SUM(G7:G45)</f>
        <v>130.99999999999997</v>
      </c>
      <c r="H5" s="8">
        <f>SUM(H7:H45)</f>
        <v>2956</v>
      </c>
      <c r="J5" s="8">
        <f>SUM(J7:J45)</f>
        <v>2219.9699999999998</v>
      </c>
      <c r="K5" s="8">
        <f>SUM(K7:K45)</f>
        <v>30983</v>
      </c>
      <c r="L5" s="9"/>
      <c r="M5" s="8">
        <f>SUM(M7:M45)</f>
        <v>2138.16</v>
      </c>
      <c r="N5" s="8">
        <f>SUM(N7:N45)</f>
        <v>28390</v>
      </c>
      <c r="O5" s="8">
        <f>SUM(O7:O45)</f>
        <v>81.809999999999974</v>
      </c>
      <c r="P5" s="8">
        <f>SUM(P7:P45)</f>
        <v>2593</v>
      </c>
    </row>
    <row r="6" spans="1:16" x14ac:dyDescent="0.3">
      <c r="A6" s="2"/>
      <c r="B6" s="10"/>
      <c r="C6" s="10"/>
      <c r="D6" s="11"/>
      <c r="E6" s="15">
        <f>+E5/B5</f>
        <v>0.96024351605130065</v>
      </c>
      <c r="F6" s="15">
        <f>+F5/C5</f>
        <v>0.92413899296822877</v>
      </c>
      <c r="G6" s="15">
        <f>+G5/B5</f>
        <v>3.9756483948698934E-2</v>
      </c>
      <c r="H6" s="15">
        <f>+H5/C5</f>
        <v>7.5861007031771288E-2</v>
      </c>
      <c r="J6" s="10"/>
      <c r="K6" s="10"/>
      <c r="L6" s="11"/>
      <c r="M6" s="15">
        <f>+M5/J5</f>
        <v>0.96314815065068449</v>
      </c>
      <c r="N6" s="15">
        <f>+N5/K5</f>
        <v>0.91630894361424009</v>
      </c>
      <c r="O6" s="15">
        <f>+O5/J5</f>
        <v>3.685184934931552E-2</v>
      </c>
      <c r="P6" s="15">
        <f>+P5/K5</f>
        <v>8.3691056385759938E-2</v>
      </c>
    </row>
    <row r="7" spans="1:16" x14ac:dyDescent="0.3">
      <c r="A7" t="s">
        <v>428</v>
      </c>
      <c r="B7" s="14">
        <f>SUMIF('SHLAA summary'!$C$4:$C$218,A7,'SHLAA summary'!$F$4:$F$218)</f>
        <v>14.66</v>
      </c>
      <c r="C7" s="1">
        <f>SUMIF('SHLAA summary'!$C$4:$C$218,A7,'SHLAA summary'!$G$4:$G$218)</f>
        <v>155</v>
      </c>
      <c r="D7" s="1"/>
      <c r="E7" s="14">
        <f>SUMIFS('SHLAA summary'!$F$4:$F$218,'SHLAA summary'!$C$4:$C$218,Totals!A7,'SHLAA summary'!$D$4:$D$218,Totals!$E$3)</f>
        <v>14.66</v>
      </c>
      <c r="F7" s="1">
        <f>SUMIFS('SHLAA summary'!$G$4:$G$218,'SHLAA summary'!$C$4:$C$218,Totals!A7,'SHLAA summary'!$D$4:$D$218,Totals!$E$3)</f>
        <v>155</v>
      </c>
      <c r="G7" s="14">
        <f t="shared" ref="G7:G45" si="0">B7-E7</f>
        <v>0</v>
      </c>
      <c r="H7" s="1">
        <f t="shared" ref="H7:H45" si="1">C7-F7</f>
        <v>0</v>
      </c>
      <c r="J7" s="14">
        <f>SUMIFS('SHLAA summary'!$F$4:$F$218,'SHLAA summary'!$C$4:$C$218,Totals!A7,'SHLAA summary'!$H$4:$H$218,Totals!$L$2)</f>
        <v>5.86</v>
      </c>
      <c r="K7" s="1">
        <f>SUMIFS('SHLAA summary'!$G$4:$G$218,'SHLAA summary'!$C$4:$C$218,Totals!A7,'SHLAA summary'!$H$4:$H$218,Totals!$L$2)</f>
        <v>80</v>
      </c>
      <c r="L7" s="1"/>
      <c r="M7" s="14">
        <f>SUMIFS('SHLAA summary'!$F$4:$F$218,'SHLAA summary'!$C$4:$C$218,Totals!A7,'SHLAA summary'!$H$4:$H$218,Totals!$L$2,'SHLAA summary'!$D$4:$D$218,Totals!$M$3)</f>
        <v>5.86</v>
      </c>
      <c r="N7" s="1">
        <f>SUMIFS('SHLAA summary'!$G$4:$G$218,'SHLAA summary'!$C$4:$C$218,Totals!A7,'SHLAA summary'!$H$4:$H$218,Totals!$L$2,'SHLAA summary'!$D$4:$D$218,Totals!$M$3)</f>
        <v>80</v>
      </c>
      <c r="O7" s="14">
        <f t="shared" ref="O7:O45" si="2">J7-M7</f>
        <v>0</v>
      </c>
      <c r="P7" s="1">
        <f t="shared" ref="P7:P45" si="3">K7-N7</f>
        <v>0</v>
      </c>
    </row>
    <row r="8" spans="1:16" x14ac:dyDescent="0.3">
      <c r="A8" t="s">
        <v>202</v>
      </c>
      <c r="B8" s="14">
        <f>SUMIF('SHLAA summary'!$C$4:$C$218,A8,'SHLAA summary'!$F$4:$F$218)</f>
        <v>800.7</v>
      </c>
      <c r="C8" s="1">
        <f>SUMIF('SHLAA summary'!$C$4:$C$218,A8,'SHLAA summary'!$G$4:$G$218)</f>
        <v>9250</v>
      </c>
      <c r="D8" s="1"/>
      <c r="E8" s="14">
        <f>SUMIFS('SHLAA summary'!$F$4:$F$218,'SHLAA summary'!$C$4:$C$218,Totals!A8,'SHLAA summary'!$D$4:$D$218,Totals!$E$3)</f>
        <v>800.7</v>
      </c>
      <c r="F8" s="1">
        <f>SUMIFS('SHLAA summary'!$G$4:$G$218,'SHLAA summary'!$C$4:$C$218,Totals!A8,'SHLAA summary'!$D$4:$D$218,Totals!$E$3)</f>
        <v>9250</v>
      </c>
      <c r="G8" s="14">
        <f t="shared" si="0"/>
        <v>0</v>
      </c>
      <c r="H8" s="1">
        <f t="shared" si="1"/>
        <v>0</v>
      </c>
      <c r="J8" s="14">
        <f>SUMIFS('SHLAA summary'!$F$4:$F$218,'SHLAA summary'!$C$4:$C$218,Totals!A8,'SHLAA summary'!$H$4:$H$218,Totals!$L$2)</f>
        <v>800.7</v>
      </c>
      <c r="K8" s="1">
        <f>SUMIFS('SHLAA summary'!$G$4:$G$218,'SHLAA summary'!$C$4:$C$218,Totals!A8,'SHLAA summary'!$H$4:$H$218,Totals!$L$2)</f>
        <v>9250</v>
      </c>
      <c r="L8" s="1"/>
      <c r="M8" s="14">
        <f>SUMIFS('SHLAA summary'!$F$4:$F$218,'SHLAA summary'!$C$4:$C$218,Totals!A8,'SHLAA summary'!$H$4:$H$218,Totals!$L$2,'SHLAA summary'!$D$4:$D$218,Totals!$M$3)</f>
        <v>800.7</v>
      </c>
      <c r="N8" s="1">
        <f>SUMIFS('SHLAA summary'!$G$4:$G$218,'SHLAA summary'!$C$4:$C$218,Totals!A8,'SHLAA summary'!$H$4:$H$218,Totals!$L$2,'SHLAA summary'!$D$4:$D$218,Totals!$M$3)</f>
        <v>9250</v>
      </c>
      <c r="O8" s="14">
        <f t="shared" si="2"/>
        <v>0</v>
      </c>
      <c r="P8" s="1">
        <f t="shared" si="3"/>
        <v>0</v>
      </c>
    </row>
    <row r="9" spans="1:16" x14ac:dyDescent="0.3">
      <c r="A9" t="s">
        <v>425</v>
      </c>
      <c r="B9" s="14">
        <f>SUMIF('SHLAA summary'!$C$4:$C$218,A9,'SHLAA summary'!$F$4:$F$218)</f>
        <v>152.71</v>
      </c>
      <c r="C9" s="1">
        <f>SUMIF('SHLAA summary'!$C$4:$C$218,A9,'SHLAA summary'!$G$4:$G$218)</f>
        <v>482</v>
      </c>
      <c r="D9" s="1"/>
      <c r="E9" s="14">
        <f>SUMIFS('SHLAA summary'!$F$4:$F$218,'SHLAA summary'!$C$4:$C$218,Totals!A9,'SHLAA summary'!$D$4:$D$218,Totals!$E$3)</f>
        <v>152.71</v>
      </c>
      <c r="F9" s="1">
        <f>SUMIFS('SHLAA summary'!$G$4:$G$218,'SHLAA summary'!$C$4:$C$218,Totals!A9,'SHLAA summary'!$D$4:$D$218,Totals!$E$3)</f>
        <v>482</v>
      </c>
      <c r="G9" s="14">
        <f t="shared" si="0"/>
        <v>0</v>
      </c>
      <c r="H9" s="1">
        <f t="shared" si="1"/>
        <v>0</v>
      </c>
      <c r="J9" s="14">
        <f>SUMIFS('SHLAA summary'!$F$4:$F$218,'SHLAA summary'!$C$4:$C$218,Totals!A9,'SHLAA summary'!$H$4:$H$218,Totals!$L$2)</f>
        <v>18.670000000000002</v>
      </c>
      <c r="K9" s="1">
        <f>SUMIFS('SHLAA summary'!$G$4:$G$218,'SHLAA summary'!$C$4:$C$218,Totals!A9,'SHLAA summary'!$H$4:$H$218,Totals!$L$2)</f>
        <v>246</v>
      </c>
      <c r="L9" s="1"/>
      <c r="M9" s="14">
        <f>SUMIFS('SHLAA summary'!$F$4:$F$218,'SHLAA summary'!$C$4:$C$218,Totals!A9,'SHLAA summary'!$H$4:$H$218,Totals!$L$2,'SHLAA summary'!$D$4:$D$218,Totals!$M$3)</f>
        <v>18.670000000000002</v>
      </c>
      <c r="N9" s="1">
        <f>SUMIFS('SHLAA summary'!$G$4:$G$218,'SHLAA summary'!$C$4:$C$218,Totals!A9,'SHLAA summary'!$H$4:$H$218,Totals!$L$2,'SHLAA summary'!$D$4:$D$218,Totals!$M$3)</f>
        <v>246</v>
      </c>
      <c r="O9" s="14">
        <f t="shared" si="2"/>
        <v>0</v>
      </c>
      <c r="P9" s="1">
        <f t="shared" si="3"/>
        <v>0</v>
      </c>
    </row>
    <row r="10" spans="1:16" x14ac:dyDescent="0.3">
      <c r="A10" t="s">
        <v>500</v>
      </c>
      <c r="B10" s="14">
        <f>SUMIF('SHLAA summary'!$C$4:$C$218,A10,'SHLAA summary'!$F$4:$F$218)</f>
        <v>410.5</v>
      </c>
      <c r="C10" s="1">
        <f>SUMIF('SHLAA summary'!$C$4:$C$218,A10,'SHLAA summary'!$G$4:$G$218)</f>
        <v>3000</v>
      </c>
      <c r="D10" s="1"/>
      <c r="E10" s="14">
        <f>SUMIFS('SHLAA summary'!$F$4:$F$218,'SHLAA summary'!$C$4:$C$218,Totals!A10,'SHLAA summary'!$D$4:$D$218,Totals!$E$3)</f>
        <v>410.5</v>
      </c>
      <c r="F10" s="1">
        <f>SUMIFS('SHLAA summary'!$G$4:$G$218,'SHLAA summary'!$C$4:$C$218,Totals!A10,'SHLAA summary'!$D$4:$D$218,Totals!$E$3)</f>
        <v>3000</v>
      </c>
      <c r="G10" s="14">
        <f t="shared" si="0"/>
        <v>0</v>
      </c>
      <c r="H10" s="1">
        <f t="shared" si="1"/>
        <v>0</v>
      </c>
      <c r="J10" s="14">
        <f>SUMIFS('SHLAA summary'!$F$4:$F$218,'SHLAA summary'!$C$4:$C$218,Totals!A10,'SHLAA summary'!$H$4:$H$218,Totals!$L$2)</f>
        <v>410.5</v>
      </c>
      <c r="K10" s="1">
        <f>SUMIFS('SHLAA summary'!$G$4:$G$218,'SHLAA summary'!$C$4:$C$218,Totals!A10,'SHLAA summary'!$H$4:$H$218,Totals!$L$2)</f>
        <v>3000</v>
      </c>
      <c r="L10" s="1"/>
      <c r="M10" s="14">
        <f>SUMIFS('SHLAA summary'!$F$4:$F$218,'SHLAA summary'!$C$4:$C$218,Totals!A10,'SHLAA summary'!$H$4:$H$218,Totals!$L$2,'SHLAA summary'!$D$4:$D$218,Totals!$M$3)</f>
        <v>410.5</v>
      </c>
      <c r="N10" s="1">
        <f>SUMIFS('SHLAA summary'!$G$4:$G$218,'SHLAA summary'!$C$4:$C$218,Totals!A10,'SHLAA summary'!$H$4:$H$218,Totals!$L$2,'SHLAA summary'!$D$4:$D$218,Totals!$M$3)</f>
        <v>3000</v>
      </c>
      <c r="O10" s="14">
        <f t="shared" si="2"/>
        <v>0</v>
      </c>
      <c r="P10" s="1">
        <f t="shared" si="3"/>
        <v>0</v>
      </c>
    </row>
    <row r="11" spans="1:16" x14ac:dyDescent="0.3">
      <c r="A11" t="s">
        <v>436</v>
      </c>
      <c r="B11" s="14">
        <f>SUMIF('SHLAA summary'!$C$4:$C$218,A11,'SHLAA summary'!$F$4:$F$218)</f>
        <v>105.11</v>
      </c>
      <c r="C11" s="1">
        <f>SUMIF('SHLAA summary'!$C$4:$C$218,A11,'SHLAA summary'!$G$4:$G$218)</f>
        <v>1786</v>
      </c>
      <c r="D11" s="1"/>
      <c r="E11" s="14">
        <f>SUMIFS('SHLAA summary'!$F$4:$F$218,'SHLAA summary'!$C$4:$C$218,Totals!A11,'SHLAA summary'!$D$4:$D$218,Totals!$E$3)</f>
        <v>105.11</v>
      </c>
      <c r="F11" s="1">
        <f>SUMIFS('SHLAA summary'!$G$4:$G$218,'SHLAA summary'!$C$4:$C$218,Totals!A11,'SHLAA summary'!$D$4:$D$218,Totals!$E$3)</f>
        <v>1786</v>
      </c>
      <c r="G11" s="14">
        <f t="shared" si="0"/>
        <v>0</v>
      </c>
      <c r="H11" s="1">
        <f t="shared" si="1"/>
        <v>0</v>
      </c>
      <c r="J11" s="14">
        <f>SUMIFS('SHLAA summary'!$F$4:$F$218,'SHLAA summary'!$C$4:$C$218,Totals!A11,'SHLAA summary'!$H$4:$H$218,Totals!$L$2)</f>
        <v>60.6</v>
      </c>
      <c r="K11" s="1">
        <f>SUMIFS('SHLAA summary'!$G$4:$G$218,'SHLAA summary'!$C$4:$C$218,Totals!A11,'SHLAA summary'!$H$4:$H$218,Totals!$L$2)</f>
        <v>966</v>
      </c>
      <c r="L11" s="1"/>
      <c r="M11" s="14">
        <f>SUMIFS('SHLAA summary'!$F$4:$F$218,'SHLAA summary'!$C$4:$C$218,Totals!A11,'SHLAA summary'!$H$4:$H$218,Totals!$L$2,'SHLAA summary'!$D$4:$D$218,Totals!$M$3)</f>
        <v>60.6</v>
      </c>
      <c r="N11" s="1">
        <f>SUMIFS('SHLAA summary'!$G$4:$G$218,'SHLAA summary'!$C$4:$C$218,Totals!A11,'SHLAA summary'!$H$4:$H$218,Totals!$L$2,'SHLAA summary'!$D$4:$D$218,Totals!$M$3)</f>
        <v>966</v>
      </c>
      <c r="O11" s="14">
        <f t="shared" si="2"/>
        <v>0</v>
      </c>
      <c r="P11" s="1">
        <f t="shared" si="3"/>
        <v>0</v>
      </c>
    </row>
    <row r="12" spans="1:16" x14ac:dyDescent="0.3">
      <c r="A12" t="s">
        <v>441</v>
      </c>
      <c r="B12" s="14">
        <f>SUMIF('SHLAA summary'!$C$4:$C$218,A12,'SHLAA summary'!$F$4:$F$218)</f>
        <v>1.7</v>
      </c>
      <c r="C12" s="1">
        <f>SUMIF('SHLAA summary'!$C$4:$C$218,A12,'SHLAA summary'!$G$4:$G$218)</f>
        <v>25</v>
      </c>
      <c r="D12" s="1"/>
      <c r="E12" s="14">
        <f>SUMIFS('SHLAA summary'!$F$4:$F$218,'SHLAA summary'!$C$4:$C$218,Totals!A12,'SHLAA summary'!$D$4:$D$218,Totals!$E$3)</f>
        <v>1.7</v>
      </c>
      <c r="F12" s="1">
        <f>SUMIFS('SHLAA summary'!$G$4:$G$218,'SHLAA summary'!$C$4:$C$218,Totals!A12,'SHLAA summary'!$D$4:$D$218,Totals!$E$3)</f>
        <v>25</v>
      </c>
      <c r="G12" s="14">
        <f t="shared" si="0"/>
        <v>0</v>
      </c>
      <c r="H12" s="1">
        <f t="shared" si="1"/>
        <v>0</v>
      </c>
      <c r="J12" s="14">
        <f>SUMIFS('SHLAA summary'!$F$4:$F$218,'SHLAA summary'!$C$4:$C$218,Totals!A12,'SHLAA summary'!$H$4:$H$218,Totals!$L$2)</f>
        <v>0</v>
      </c>
      <c r="K12" s="1">
        <f>SUMIFS('SHLAA summary'!$G$4:$G$218,'SHLAA summary'!$C$4:$C$218,Totals!A12,'SHLAA summary'!$H$4:$H$218,Totals!$L$2)</f>
        <v>0</v>
      </c>
      <c r="L12" s="1"/>
      <c r="M12" s="14">
        <f>SUMIFS('SHLAA summary'!$F$4:$F$218,'SHLAA summary'!$C$4:$C$218,Totals!A12,'SHLAA summary'!$H$4:$H$218,Totals!$L$2,'SHLAA summary'!$D$4:$D$218,Totals!$M$3)</f>
        <v>0</v>
      </c>
      <c r="N12" s="1">
        <f>SUMIFS('SHLAA summary'!$G$4:$G$218,'SHLAA summary'!$C$4:$C$218,Totals!A12,'SHLAA summary'!$H$4:$H$218,Totals!$L$2,'SHLAA summary'!$D$4:$D$218,Totals!$M$3)</f>
        <v>0</v>
      </c>
      <c r="O12" s="14">
        <f t="shared" si="2"/>
        <v>0</v>
      </c>
      <c r="P12" s="1">
        <f t="shared" si="3"/>
        <v>0</v>
      </c>
    </row>
    <row r="13" spans="1:16" x14ac:dyDescent="0.3">
      <c r="A13" t="s">
        <v>447</v>
      </c>
      <c r="B13" s="14">
        <f>SUMIF('SHLAA summary'!$C$4:$C$218,A13,'SHLAA summary'!$F$4:$F$218)</f>
        <v>28.9</v>
      </c>
      <c r="C13" s="1">
        <f>SUMIF('SHLAA summary'!$C$4:$C$218,A13,'SHLAA summary'!$G$4:$G$218)</f>
        <v>97</v>
      </c>
      <c r="D13" s="1"/>
      <c r="E13" s="14">
        <f>SUMIFS('SHLAA summary'!$F$4:$F$218,'SHLAA summary'!$C$4:$C$218,Totals!A13,'SHLAA summary'!$D$4:$D$218,Totals!$E$3)</f>
        <v>26.18</v>
      </c>
      <c r="F13" s="1">
        <f>SUMIFS('SHLAA summary'!$G$4:$G$218,'SHLAA summary'!$C$4:$C$218,Totals!A13,'SHLAA summary'!$D$4:$D$218,Totals!$E$3)</f>
        <v>22</v>
      </c>
      <c r="G13" s="14">
        <f t="shared" si="0"/>
        <v>2.7199999999999989</v>
      </c>
      <c r="H13" s="1">
        <f t="shared" si="1"/>
        <v>75</v>
      </c>
      <c r="J13" s="14">
        <f>SUMIFS('SHLAA summary'!$F$4:$F$218,'SHLAA summary'!$C$4:$C$218,Totals!A13,'SHLAA summary'!$H$4:$H$218,Totals!$L$2)</f>
        <v>3.53</v>
      </c>
      <c r="K13" s="1">
        <f>SUMIFS('SHLAA summary'!$G$4:$G$218,'SHLAA summary'!$C$4:$C$218,Totals!A13,'SHLAA summary'!$H$4:$H$218,Totals!$L$2)</f>
        <v>97</v>
      </c>
      <c r="L13" s="1"/>
      <c r="M13" s="14">
        <f>SUMIFS('SHLAA summary'!$F$4:$F$218,'SHLAA summary'!$C$4:$C$218,Totals!A13,'SHLAA summary'!$H$4:$H$218,Totals!$L$2,'SHLAA summary'!$D$4:$D$218,Totals!$M$3)</f>
        <v>0.81</v>
      </c>
      <c r="N13" s="1">
        <f>SUMIFS('SHLAA summary'!$G$4:$G$218,'SHLAA summary'!$C$4:$C$218,Totals!A13,'SHLAA summary'!$H$4:$H$218,Totals!$L$2,'SHLAA summary'!$D$4:$D$218,Totals!$M$3)</f>
        <v>22</v>
      </c>
      <c r="O13" s="14">
        <f t="shared" si="2"/>
        <v>2.7199999999999998</v>
      </c>
      <c r="P13" s="1">
        <f t="shared" si="3"/>
        <v>75</v>
      </c>
    </row>
    <row r="14" spans="1:16" x14ac:dyDescent="0.3">
      <c r="A14" t="s">
        <v>501</v>
      </c>
      <c r="B14" s="14">
        <f>SUMIF('SHLAA summary'!$C$4:$C$218,A14,'SHLAA summary'!$F$4:$F$218)</f>
        <v>0.73</v>
      </c>
      <c r="C14" s="1">
        <f>SUMIF('SHLAA summary'!$C$4:$C$218,A14,'SHLAA summary'!$G$4:$G$218)</f>
        <v>30</v>
      </c>
      <c r="D14" s="1"/>
      <c r="E14" s="14">
        <f>SUMIFS('SHLAA summary'!$F$4:$F$218,'SHLAA summary'!$C$4:$C$218,Totals!A14,'SHLAA summary'!$D$4:$D$218,Totals!$E$3)</f>
        <v>0</v>
      </c>
      <c r="F14" s="1">
        <f>SUMIFS('SHLAA summary'!$G$4:$G$218,'SHLAA summary'!$C$4:$C$218,Totals!A14,'SHLAA summary'!$D$4:$D$218,Totals!$E$3)</f>
        <v>0</v>
      </c>
      <c r="G14" s="14">
        <f t="shared" si="0"/>
        <v>0.73</v>
      </c>
      <c r="H14" s="1">
        <f t="shared" si="1"/>
        <v>30</v>
      </c>
      <c r="J14" s="14">
        <f>SUMIFS('SHLAA summary'!$F$4:$F$218,'SHLAA summary'!$C$4:$C$218,Totals!A14,'SHLAA summary'!$H$4:$H$218,Totals!$L$2)</f>
        <v>0.73</v>
      </c>
      <c r="K14" s="1">
        <f>SUMIFS('SHLAA summary'!$G$4:$G$218,'SHLAA summary'!$C$4:$C$218,Totals!A14,'SHLAA summary'!$H$4:$H$218,Totals!$L$2)</f>
        <v>30</v>
      </c>
      <c r="L14" s="1"/>
      <c r="M14" s="14">
        <f>SUMIFS('SHLAA summary'!$F$4:$F$218,'SHLAA summary'!$C$4:$C$218,Totals!A14,'SHLAA summary'!$H$4:$H$218,Totals!$L$2,'SHLAA summary'!$D$4:$D$218,Totals!$M$3)</f>
        <v>0</v>
      </c>
      <c r="N14" s="1">
        <f>SUMIFS('SHLAA summary'!$G$4:$G$218,'SHLAA summary'!$C$4:$C$218,Totals!A14,'SHLAA summary'!$H$4:$H$218,Totals!$L$2,'SHLAA summary'!$D$4:$D$218,Totals!$M$3)</f>
        <v>0</v>
      </c>
      <c r="O14" s="14">
        <f t="shared" si="2"/>
        <v>0.73</v>
      </c>
      <c r="P14" s="1">
        <f t="shared" si="3"/>
        <v>30</v>
      </c>
    </row>
    <row r="15" spans="1:16" x14ac:dyDescent="0.3">
      <c r="A15" t="s">
        <v>442</v>
      </c>
      <c r="B15" s="14">
        <f>SUMIF('SHLAA summary'!$C$4:$C$218,A15,'SHLAA summary'!$F$4:$F$218)</f>
        <v>30.320000000000004</v>
      </c>
      <c r="C15" s="1">
        <f>SUMIF('SHLAA summary'!$C$4:$C$218,A15,'SHLAA summary'!$G$4:$G$218)</f>
        <v>715</v>
      </c>
      <c r="D15" s="1"/>
      <c r="E15" s="14">
        <f>SUMIFS('SHLAA summary'!$F$4:$F$218,'SHLAA summary'!$C$4:$C$218,Totals!A15,'SHLAA summary'!$D$4:$D$218,Totals!$E$3)</f>
        <v>30.320000000000004</v>
      </c>
      <c r="F15" s="1">
        <f>SUMIFS('SHLAA summary'!$G$4:$G$218,'SHLAA summary'!$C$4:$C$218,Totals!A15,'SHLAA summary'!$D$4:$D$218,Totals!$E$3)</f>
        <v>715</v>
      </c>
      <c r="G15" s="14">
        <f t="shared" si="0"/>
        <v>0</v>
      </c>
      <c r="H15" s="1">
        <f t="shared" si="1"/>
        <v>0</v>
      </c>
      <c r="J15" s="14">
        <f>SUMIFS('SHLAA summary'!$F$4:$F$218,'SHLAA summary'!$C$4:$C$218,Totals!A15,'SHLAA summary'!$H$4:$H$218,Totals!$L$2)</f>
        <v>0</v>
      </c>
      <c r="K15" s="1">
        <f>SUMIFS('SHLAA summary'!$G$4:$G$218,'SHLAA summary'!$C$4:$C$218,Totals!A15,'SHLAA summary'!$H$4:$H$218,Totals!$L$2)</f>
        <v>0</v>
      </c>
      <c r="L15" s="1"/>
      <c r="M15" s="14">
        <f>SUMIFS('SHLAA summary'!$F$4:$F$218,'SHLAA summary'!$C$4:$C$218,Totals!A15,'SHLAA summary'!$H$4:$H$218,Totals!$L$2,'SHLAA summary'!$D$4:$D$218,Totals!$M$3)</f>
        <v>0</v>
      </c>
      <c r="N15" s="1">
        <f>SUMIFS('SHLAA summary'!$G$4:$G$218,'SHLAA summary'!$C$4:$C$218,Totals!A15,'SHLAA summary'!$H$4:$H$218,Totals!$L$2,'SHLAA summary'!$D$4:$D$218,Totals!$M$3)</f>
        <v>0</v>
      </c>
      <c r="O15" s="14">
        <f t="shared" si="2"/>
        <v>0</v>
      </c>
      <c r="P15" s="1">
        <f t="shared" si="3"/>
        <v>0</v>
      </c>
    </row>
    <row r="16" spans="1:16" x14ac:dyDescent="0.3">
      <c r="A16" t="s">
        <v>431</v>
      </c>
      <c r="B16" s="14">
        <f>SUMIF('SHLAA summary'!$C$4:$C$218,A16,'SHLAA summary'!$F$4:$F$218)</f>
        <v>3.93</v>
      </c>
      <c r="C16" s="1">
        <f>SUMIF('SHLAA summary'!$C$4:$C$218,A16,'SHLAA summary'!$G$4:$G$218)</f>
        <v>86</v>
      </c>
      <c r="D16" s="1"/>
      <c r="E16" s="14">
        <f>SUMIFS('SHLAA summary'!$F$4:$F$218,'SHLAA summary'!$C$4:$C$218,Totals!A16,'SHLAA summary'!$D$4:$D$218,Totals!$E$3)</f>
        <v>2.73</v>
      </c>
      <c r="F16" s="1">
        <f>SUMIFS('SHLAA summary'!$G$4:$G$218,'SHLAA summary'!$C$4:$C$218,Totals!A16,'SHLAA summary'!$D$4:$D$218,Totals!$E$3)</f>
        <v>55</v>
      </c>
      <c r="G16" s="14">
        <f t="shared" si="0"/>
        <v>1.2000000000000002</v>
      </c>
      <c r="H16" s="1">
        <f t="shared" si="1"/>
        <v>31</v>
      </c>
      <c r="J16" s="14">
        <f>SUMIFS('SHLAA summary'!$F$4:$F$218,'SHLAA summary'!$C$4:$C$218,Totals!A16,'SHLAA summary'!$H$4:$H$218,Totals!$L$2)</f>
        <v>0</v>
      </c>
      <c r="K16" s="1">
        <f>SUMIFS('SHLAA summary'!$G$4:$G$218,'SHLAA summary'!$C$4:$C$218,Totals!A16,'SHLAA summary'!$H$4:$H$218,Totals!$L$2)</f>
        <v>0</v>
      </c>
      <c r="L16" s="1"/>
      <c r="M16" s="14">
        <f>SUMIFS('SHLAA summary'!$F$4:$F$218,'SHLAA summary'!$C$4:$C$218,Totals!A16,'SHLAA summary'!$H$4:$H$218,Totals!$L$2,'SHLAA summary'!$D$4:$D$218,Totals!$M$3)</f>
        <v>0</v>
      </c>
      <c r="N16" s="1">
        <f>SUMIFS('SHLAA summary'!$G$4:$G$218,'SHLAA summary'!$C$4:$C$218,Totals!A16,'SHLAA summary'!$H$4:$H$218,Totals!$L$2,'SHLAA summary'!$D$4:$D$218,Totals!$M$3)</f>
        <v>0</v>
      </c>
      <c r="O16" s="14">
        <f t="shared" si="2"/>
        <v>0</v>
      </c>
      <c r="P16" s="1">
        <f t="shared" si="3"/>
        <v>0</v>
      </c>
    </row>
    <row r="17" spans="1:16" x14ac:dyDescent="0.3">
      <c r="A17" t="s">
        <v>455</v>
      </c>
      <c r="B17" s="14">
        <f>SUMIF('SHLAA summary'!$C$4:$C$218,A17,'SHLAA summary'!$F$4:$F$218)</f>
        <v>78.009999999999991</v>
      </c>
      <c r="C17" s="1">
        <f>SUMIF('SHLAA summary'!$C$4:$C$218,A17,'SHLAA summary'!$G$4:$G$218)</f>
        <v>77</v>
      </c>
      <c r="D17" s="1"/>
      <c r="E17" s="14">
        <f>SUMIFS('SHLAA summary'!$F$4:$F$218,'SHLAA summary'!$C$4:$C$218,Totals!A17,'SHLAA summary'!$D$4:$D$218,Totals!$E$3)</f>
        <v>77.679999999999993</v>
      </c>
      <c r="F17" s="1">
        <f>SUMIFS('SHLAA summary'!$G$4:$G$218,'SHLAA summary'!$C$4:$C$218,Totals!A17,'SHLAA summary'!$D$4:$D$218,Totals!$E$3)</f>
        <v>77</v>
      </c>
      <c r="G17" s="14">
        <f t="shared" si="0"/>
        <v>0.32999999999999829</v>
      </c>
      <c r="H17" s="1">
        <f t="shared" si="1"/>
        <v>0</v>
      </c>
      <c r="J17" s="14">
        <f>SUMIFS('SHLAA summary'!$F$4:$F$218,'SHLAA summary'!$C$4:$C$218,Totals!A17,'SHLAA summary'!$H$4:$H$218,Totals!$L$2)</f>
        <v>0</v>
      </c>
      <c r="K17" s="1">
        <f>SUMIFS('SHLAA summary'!$G$4:$G$218,'SHLAA summary'!$C$4:$C$218,Totals!A17,'SHLAA summary'!$H$4:$H$218,Totals!$L$2)</f>
        <v>0</v>
      </c>
      <c r="L17" s="1"/>
      <c r="M17" s="14">
        <f>SUMIFS('SHLAA summary'!$F$4:$F$218,'SHLAA summary'!$C$4:$C$218,Totals!A17,'SHLAA summary'!$H$4:$H$218,Totals!$L$2,'SHLAA summary'!$D$4:$D$218,Totals!$M$3)</f>
        <v>0</v>
      </c>
      <c r="N17" s="1">
        <f>SUMIFS('SHLAA summary'!$G$4:$G$218,'SHLAA summary'!$C$4:$C$218,Totals!A17,'SHLAA summary'!$H$4:$H$218,Totals!$L$2,'SHLAA summary'!$D$4:$D$218,Totals!$M$3)</f>
        <v>0</v>
      </c>
      <c r="O17" s="14">
        <f t="shared" si="2"/>
        <v>0</v>
      </c>
      <c r="P17" s="1">
        <f t="shared" si="3"/>
        <v>0</v>
      </c>
    </row>
    <row r="18" spans="1:16" x14ac:dyDescent="0.3">
      <c r="A18" t="s">
        <v>446</v>
      </c>
      <c r="B18" s="14">
        <f>SUMIF('SHLAA summary'!$C$4:$C$218,A18,'SHLAA summary'!$F$4:$F$218)</f>
        <v>35.26</v>
      </c>
      <c r="C18" s="1">
        <f>SUMIF('SHLAA summary'!$C$4:$C$218,A18,'SHLAA summary'!$G$4:$G$218)</f>
        <v>515</v>
      </c>
      <c r="D18" s="1"/>
      <c r="E18" s="14">
        <f>SUMIFS('SHLAA summary'!$F$4:$F$218,'SHLAA summary'!$C$4:$C$218,Totals!A18,'SHLAA summary'!$D$4:$D$218,Totals!$E$3)</f>
        <v>35.26</v>
      </c>
      <c r="F18" s="1">
        <f>SUMIFS('SHLAA summary'!$G$4:$G$218,'SHLAA summary'!$C$4:$C$218,Totals!A18,'SHLAA summary'!$D$4:$D$218,Totals!$E$3)</f>
        <v>515</v>
      </c>
      <c r="G18" s="14">
        <f t="shared" si="0"/>
        <v>0</v>
      </c>
      <c r="H18" s="1">
        <f t="shared" si="1"/>
        <v>0</v>
      </c>
      <c r="J18" s="14">
        <f>SUMIFS('SHLAA summary'!$F$4:$F$218,'SHLAA summary'!$C$4:$C$218,Totals!A18,'SHLAA summary'!$H$4:$H$218,Totals!$L$2)</f>
        <v>35.26</v>
      </c>
      <c r="K18" s="1">
        <f>SUMIFS('SHLAA summary'!$G$4:$G$218,'SHLAA summary'!$C$4:$C$218,Totals!A18,'SHLAA summary'!$H$4:$H$218,Totals!$L$2)</f>
        <v>515</v>
      </c>
      <c r="L18" s="1"/>
      <c r="M18" s="14">
        <f>SUMIFS('SHLAA summary'!$F$4:$F$218,'SHLAA summary'!$C$4:$C$218,Totals!A18,'SHLAA summary'!$H$4:$H$218,Totals!$L$2,'SHLAA summary'!$D$4:$D$218,Totals!$M$3)</f>
        <v>35.26</v>
      </c>
      <c r="N18" s="1">
        <f>SUMIFS('SHLAA summary'!$G$4:$G$218,'SHLAA summary'!$C$4:$C$218,Totals!A18,'SHLAA summary'!$H$4:$H$218,Totals!$L$2,'SHLAA summary'!$D$4:$D$218,Totals!$M$3)</f>
        <v>515</v>
      </c>
      <c r="O18" s="14">
        <f t="shared" si="2"/>
        <v>0</v>
      </c>
      <c r="P18" s="1">
        <f t="shared" si="3"/>
        <v>0</v>
      </c>
    </row>
    <row r="19" spans="1:16" x14ac:dyDescent="0.3">
      <c r="A19" t="s">
        <v>438</v>
      </c>
      <c r="B19" s="14">
        <f>SUMIF('SHLAA summary'!$C$4:$C$218,A19,'SHLAA summary'!$F$4:$F$218)</f>
        <v>150.30999999999997</v>
      </c>
      <c r="C19" s="1">
        <f>SUMIF('SHLAA summary'!$C$4:$C$218,A19,'SHLAA summary'!$G$4:$G$218)</f>
        <v>3427</v>
      </c>
      <c r="D19" s="1"/>
      <c r="E19" s="14">
        <f>SUMIFS('SHLAA summary'!$F$4:$F$218,'SHLAA summary'!$C$4:$C$218,Totals!A19,'SHLAA summary'!$D$4:$D$218,Totals!$E$3)</f>
        <v>133.75</v>
      </c>
      <c r="F19" s="1">
        <f>SUMIFS('SHLAA summary'!$G$4:$G$218,'SHLAA summary'!$C$4:$C$218,Totals!A19,'SHLAA summary'!$D$4:$D$218,Totals!$E$3)</f>
        <v>2950</v>
      </c>
      <c r="G19" s="14">
        <f t="shared" si="0"/>
        <v>16.559999999999974</v>
      </c>
      <c r="H19" s="1">
        <f t="shared" si="1"/>
        <v>477</v>
      </c>
      <c r="J19" s="14">
        <f>SUMIFS('SHLAA summary'!$F$4:$F$218,'SHLAA summary'!$C$4:$C$218,Totals!A19,'SHLAA summary'!$H$4:$H$218,Totals!$L$2)</f>
        <v>147.16</v>
      </c>
      <c r="K19" s="1">
        <f>SUMIFS('SHLAA summary'!$G$4:$G$218,'SHLAA summary'!$C$4:$C$218,Totals!A19,'SHLAA summary'!$H$4:$H$218,Totals!$L$2)</f>
        <v>3390</v>
      </c>
      <c r="L19" s="1"/>
      <c r="M19" s="14">
        <f>SUMIFS('SHLAA summary'!$F$4:$F$218,'SHLAA summary'!$C$4:$C$218,Totals!A19,'SHLAA summary'!$H$4:$H$218,Totals!$L$2,'SHLAA summary'!$D$4:$D$218,Totals!$M$3)</f>
        <v>133.75</v>
      </c>
      <c r="N19" s="1">
        <f>SUMIFS('SHLAA summary'!$G$4:$G$218,'SHLAA summary'!$C$4:$C$218,Totals!A19,'SHLAA summary'!$H$4:$H$218,Totals!$L$2,'SHLAA summary'!$D$4:$D$218,Totals!$M$3)</f>
        <v>2950</v>
      </c>
      <c r="O19" s="14">
        <f t="shared" si="2"/>
        <v>13.409999999999997</v>
      </c>
      <c r="P19" s="1">
        <f t="shared" si="3"/>
        <v>440</v>
      </c>
    </row>
    <row r="20" spans="1:16" x14ac:dyDescent="0.3">
      <c r="A20" t="s">
        <v>502</v>
      </c>
      <c r="B20" s="14">
        <f>SUMIF('SHLAA summary'!$C$4:$C$218,A20,'SHLAA summary'!$F$4:$F$218)</f>
        <v>130.69999999999999</v>
      </c>
      <c r="C20" s="1">
        <f>SUMIF('SHLAA summary'!$C$4:$C$218,A20,'SHLAA summary'!$G$4:$G$218)</f>
        <v>2500</v>
      </c>
      <c r="D20" s="1"/>
      <c r="E20" s="14">
        <f>SUMIFS('SHLAA summary'!$F$4:$F$218,'SHLAA summary'!$C$4:$C$218,Totals!A20,'SHLAA summary'!$D$4:$D$218,Totals!$E$3)</f>
        <v>130.69999999999999</v>
      </c>
      <c r="F20" s="1">
        <f>SUMIFS('SHLAA summary'!$G$4:$G$218,'SHLAA summary'!$C$4:$C$218,Totals!A20,'SHLAA summary'!$D$4:$D$218,Totals!$E$3)</f>
        <v>2500</v>
      </c>
      <c r="G20" s="14">
        <f t="shared" si="0"/>
        <v>0</v>
      </c>
      <c r="H20" s="1">
        <f t="shared" si="1"/>
        <v>0</v>
      </c>
      <c r="J20" s="14">
        <f>SUMIFS('SHLAA summary'!$F$4:$F$218,'SHLAA summary'!$C$4:$C$218,Totals!A20,'SHLAA summary'!$H$4:$H$218,Totals!$L$2)</f>
        <v>130.69999999999999</v>
      </c>
      <c r="K20" s="1">
        <f>SUMIFS('SHLAA summary'!$G$4:$G$218,'SHLAA summary'!$C$4:$C$218,Totals!A20,'SHLAA summary'!$H$4:$H$218,Totals!$L$2)</f>
        <v>2500</v>
      </c>
      <c r="L20" s="1"/>
      <c r="M20" s="14">
        <f>SUMIFS('SHLAA summary'!$F$4:$F$218,'SHLAA summary'!$C$4:$C$218,Totals!A20,'SHLAA summary'!$H$4:$H$218,Totals!$L$2,'SHLAA summary'!$D$4:$D$218,Totals!$M$3)</f>
        <v>130.69999999999999</v>
      </c>
      <c r="N20" s="1">
        <f>SUMIFS('SHLAA summary'!$G$4:$G$218,'SHLAA summary'!$C$4:$C$218,Totals!A20,'SHLAA summary'!$H$4:$H$218,Totals!$L$2,'SHLAA summary'!$D$4:$D$218,Totals!$M$3)</f>
        <v>2500</v>
      </c>
      <c r="O20" s="14">
        <f t="shared" si="2"/>
        <v>0</v>
      </c>
      <c r="P20" s="1">
        <f t="shared" si="3"/>
        <v>0</v>
      </c>
    </row>
    <row r="21" spans="1:16" x14ac:dyDescent="0.3">
      <c r="A21" t="s">
        <v>451</v>
      </c>
      <c r="B21" s="14">
        <f>SUMIF('SHLAA summary'!$C$4:$C$218,A21,'SHLAA summary'!$F$4:$F$218)</f>
        <v>6</v>
      </c>
      <c r="C21" s="1">
        <f>SUMIF('SHLAA summary'!$C$4:$C$218,A21,'SHLAA summary'!$G$4:$G$218)</f>
        <v>80</v>
      </c>
      <c r="D21" s="1"/>
      <c r="E21" s="14">
        <f>SUMIFS('SHLAA summary'!$F$4:$F$218,'SHLAA summary'!$C$4:$C$218,Totals!A21,'SHLAA summary'!$D$4:$D$218,Totals!$E$3)</f>
        <v>0</v>
      </c>
      <c r="F21" s="1">
        <f>SUMIFS('SHLAA summary'!$G$4:$G$218,'SHLAA summary'!$C$4:$C$218,Totals!A21,'SHLAA summary'!$D$4:$D$218,Totals!$E$3)</f>
        <v>0</v>
      </c>
      <c r="G21" s="14">
        <f t="shared" si="0"/>
        <v>6</v>
      </c>
      <c r="H21" s="1">
        <f t="shared" si="1"/>
        <v>80</v>
      </c>
      <c r="J21" s="14">
        <f>SUMIFS('SHLAA summary'!$F$4:$F$218,'SHLAA summary'!$C$4:$C$218,Totals!A21,'SHLAA summary'!$H$4:$H$218,Totals!$L$2)</f>
        <v>0</v>
      </c>
      <c r="K21" s="1">
        <f>SUMIFS('SHLAA summary'!$G$4:$G$218,'SHLAA summary'!$C$4:$C$218,Totals!A21,'SHLAA summary'!$H$4:$H$218,Totals!$L$2)</f>
        <v>0</v>
      </c>
      <c r="L21" s="1"/>
      <c r="M21" s="14">
        <f>SUMIFS('SHLAA summary'!$F$4:$F$218,'SHLAA summary'!$C$4:$C$218,Totals!A21,'SHLAA summary'!$H$4:$H$218,Totals!$L$2,'SHLAA summary'!$D$4:$D$218,Totals!$M$3)</f>
        <v>0</v>
      </c>
      <c r="N21" s="1">
        <f>SUMIFS('SHLAA summary'!$G$4:$G$218,'SHLAA summary'!$C$4:$C$218,Totals!A21,'SHLAA summary'!$H$4:$H$218,Totals!$L$2,'SHLAA summary'!$D$4:$D$218,Totals!$M$3)</f>
        <v>0</v>
      </c>
      <c r="O21" s="14">
        <f t="shared" si="2"/>
        <v>0</v>
      </c>
      <c r="P21" s="1">
        <f t="shared" si="3"/>
        <v>0</v>
      </c>
    </row>
    <row r="22" spans="1:16" x14ac:dyDescent="0.3">
      <c r="A22" t="s">
        <v>435</v>
      </c>
      <c r="B22" s="14">
        <f>SUMIF('SHLAA summary'!$C$4:$C$218,A22,'SHLAA summary'!$F$4:$F$218)</f>
        <v>52.48</v>
      </c>
      <c r="C22" s="1">
        <f>SUMIF('SHLAA summary'!$C$4:$C$218,A22,'SHLAA summary'!$G$4:$G$218)</f>
        <v>300</v>
      </c>
      <c r="D22" s="1"/>
      <c r="E22" s="14">
        <f>SUMIFS('SHLAA summary'!$F$4:$F$218,'SHLAA summary'!$C$4:$C$218,Totals!A22,'SHLAA summary'!$D$4:$D$218,Totals!$E$3)</f>
        <v>29.939999999999998</v>
      </c>
      <c r="F22" s="1">
        <f>SUMIFS('SHLAA summary'!$G$4:$G$218,'SHLAA summary'!$C$4:$C$218,Totals!A22,'SHLAA summary'!$D$4:$D$218,Totals!$E$3)</f>
        <v>0</v>
      </c>
      <c r="G22" s="14">
        <f t="shared" si="0"/>
        <v>22.54</v>
      </c>
      <c r="H22" s="1">
        <f t="shared" si="1"/>
        <v>300</v>
      </c>
      <c r="J22" s="14">
        <f>SUMIFS('SHLAA summary'!$F$4:$F$218,'SHLAA summary'!$C$4:$C$218,Totals!A22,'SHLAA summary'!$H$4:$H$218,Totals!$L$2)</f>
        <v>22.54</v>
      </c>
      <c r="K22" s="1">
        <f>SUMIFS('SHLAA summary'!$G$4:$G$218,'SHLAA summary'!$C$4:$C$218,Totals!A22,'SHLAA summary'!$H$4:$H$218,Totals!$L$2)</f>
        <v>300</v>
      </c>
      <c r="L22" s="1"/>
      <c r="M22" s="14">
        <f>SUMIFS('SHLAA summary'!$F$4:$F$218,'SHLAA summary'!$C$4:$C$218,Totals!A22,'SHLAA summary'!$H$4:$H$218,Totals!$L$2,'SHLAA summary'!$D$4:$D$218,Totals!$M$3)</f>
        <v>0</v>
      </c>
      <c r="N22" s="1">
        <f>SUMIFS('SHLAA summary'!$G$4:$G$218,'SHLAA summary'!$C$4:$C$218,Totals!A22,'SHLAA summary'!$H$4:$H$218,Totals!$L$2,'SHLAA summary'!$D$4:$D$218,Totals!$M$3)</f>
        <v>0</v>
      </c>
      <c r="O22" s="14">
        <f t="shared" si="2"/>
        <v>22.54</v>
      </c>
      <c r="P22" s="1">
        <f t="shared" si="3"/>
        <v>300</v>
      </c>
    </row>
    <row r="23" spans="1:16" x14ac:dyDescent="0.3">
      <c r="A23" t="s">
        <v>440</v>
      </c>
      <c r="B23" s="14">
        <f>SUMIF('SHLAA summary'!$C$4:$C$218,A23,'SHLAA summary'!$F$4:$F$218)</f>
        <v>92.039999999999992</v>
      </c>
      <c r="C23" s="1">
        <f>SUMIF('SHLAA summary'!$C$4:$C$218,A23,'SHLAA summary'!$G$4:$G$218)</f>
        <v>1088</v>
      </c>
      <c r="D23" s="1"/>
      <c r="E23" s="14">
        <f>SUMIFS('SHLAA summary'!$F$4:$F$218,'SHLAA summary'!$C$4:$C$218,Totals!A23,'SHLAA summary'!$D$4:$D$218,Totals!$E$3)</f>
        <v>92.039999999999992</v>
      </c>
      <c r="F23" s="1">
        <f>SUMIFS('SHLAA summary'!$G$4:$G$218,'SHLAA summary'!$C$4:$C$218,Totals!A23,'SHLAA summary'!$D$4:$D$218,Totals!$E$3)</f>
        <v>1088</v>
      </c>
      <c r="G23" s="14">
        <f t="shared" si="0"/>
        <v>0</v>
      </c>
      <c r="H23" s="1">
        <f t="shared" si="1"/>
        <v>0</v>
      </c>
      <c r="J23" s="14">
        <f>SUMIFS('SHLAA summary'!$F$4:$F$218,'SHLAA summary'!$C$4:$C$218,Totals!A23,'SHLAA summary'!$H$4:$H$218,Totals!$L$2)</f>
        <v>92.039999999999992</v>
      </c>
      <c r="K23" s="1">
        <f>SUMIFS('SHLAA summary'!$G$4:$G$218,'SHLAA summary'!$C$4:$C$218,Totals!A23,'SHLAA summary'!$H$4:$H$218,Totals!$L$2)</f>
        <v>1088</v>
      </c>
      <c r="L23" s="1"/>
      <c r="M23" s="14">
        <f>SUMIFS('SHLAA summary'!$F$4:$F$218,'SHLAA summary'!$C$4:$C$218,Totals!A23,'SHLAA summary'!$H$4:$H$218,Totals!$L$2,'SHLAA summary'!$D$4:$D$218,Totals!$M$3)</f>
        <v>92.039999999999992</v>
      </c>
      <c r="N23" s="1">
        <f>SUMIFS('SHLAA summary'!$G$4:$G$218,'SHLAA summary'!$C$4:$C$218,Totals!A23,'SHLAA summary'!$H$4:$H$218,Totals!$L$2,'SHLAA summary'!$D$4:$D$218,Totals!$M$3)</f>
        <v>1088</v>
      </c>
      <c r="O23" s="14">
        <f t="shared" si="2"/>
        <v>0</v>
      </c>
      <c r="P23" s="1">
        <f t="shared" si="3"/>
        <v>0</v>
      </c>
    </row>
    <row r="24" spans="1:16" x14ac:dyDescent="0.3">
      <c r="A24" t="s">
        <v>450</v>
      </c>
      <c r="B24" s="14">
        <f>SUMIF('SHLAA summary'!$C$4:$C$218,A24,'SHLAA summary'!$F$4:$F$218)</f>
        <v>12.55</v>
      </c>
      <c r="C24" s="1">
        <f>SUMIF('SHLAA summary'!$C$4:$C$218,A24,'SHLAA summary'!$G$4:$G$218)</f>
        <v>145</v>
      </c>
      <c r="D24" s="1"/>
      <c r="E24" s="14">
        <f>SUMIFS('SHLAA summary'!$F$4:$F$218,'SHLAA summary'!$C$4:$C$218,Totals!A24,'SHLAA summary'!$D$4:$D$218,Totals!$E$3)</f>
        <v>6.8599999999999994</v>
      </c>
      <c r="F24" s="1">
        <f>SUMIFS('SHLAA summary'!$G$4:$G$218,'SHLAA summary'!$C$4:$C$218,Totals!A24,'SHLAA summary'!$D$4:$D$218,Totals!$E$3)</f>
        <v>0</v>
      </c>
      <c r="G24" s="14">
        <f t="shared" si="0"/>
        <v>5.6900000000000013</v>
      </c>
      <c r="H24" s="1">
        <f t="shared" si="1"/>
        <v>145</v>
      </c>
      <c r="J24" s="14">
        <f>SUMIFS('SHLAA summary'!$F$4:$F$218,'SHLAA summary'!$C$4:$C$218,Totals!A24,'SHLAA summary'!$H$4:$H$218,Totals!$L$2)</f>
        <v>5.69</v>
      </c>
      <c r="K24" s="1">
        <f>SUMIFS('SHLAA summary'!$G$4:$G$218,'SHLAA summary'!$C$4:$C$218,Totals!A24,'SHLAA summary'!$H$4:$H$218,Totals!$L$2)</f>
        <v>145</v>
      </c>
      <c r="L24" s="1"/>
      <c r="M24" s="14">
        <f>SUMIFS('SHLAA summary'!$F$4:$F$218,'SHLAA summary'!$C$4:$C$218,Totals!A24,'SHLAA summary'!$H$4:$H$218,Totals!$L$2,'SHLAA summary'!$D$4:$D$218,Totals!$M$3)</f>
        <v>0</v>
      </c>
      <c r="N24" s="1">
        <f>SUMIFS('SHLAA summary'!$G$4:$G$218,'SHLAA summary'!$C$4:$C$218,Totals!A24,'SHLAA summary'!$H$4:$H$218,Totals!$L$2,'SHLAA summary'!$D$4:$D$218,Totals!$M$3)</f>
        <v>0</v>
      </c>
      <c r="O24" s="14">
        <f t="shared" si="2"/>
        <v>5.69</v>
      </c>
      <c r="P24" s="1">
        <f t="shared" si="3"/>
        <v>145</v>
      </c>
    </row>
    <row r="25" spans="1:16" x14ac:dyDescent="0.3">
      <c r="A25" t="s">
        <v>503</v>
      </c>
      <c r="B25" s="14">
        <f>SUMIF('SHLAA summary'!$C$4:$C$218,A25,'SHLAA summary'!$F$4:$F$218)</f>
        <v>10.09</v>
      </c>
      <c r="C25" s="1">
        <f>SUMIF('SHLAA summary'!$C$4:$C$218,A25,'SHLAA summary'!$G$4:$G$218)</f>
        <v>19</v>
      </c>
      <c r="D25" s="1"/>
      <c r="E25" s="14">
        <f>SUMIFS('SHLAA summary'!$F$4:$F$218,'SHLAA summary'!$C$4:$C$218,Totals!A25,'SHLAA summary'!$D$4:$D$218,Totals!$E$3)</f>
        <v>1.75</v>
      </c>
      <c r="F25" s="1">
        <f>SUMIFS('SHLAA summary'!$G$4:$G$218,'SHLAA summary'!$C$4:$C$218,Totals!A25,'SHLAA summary'!$D$4:$D$218,Totals!$E$3)</f>
        <v>19</v>
      </c>
      <c r="G25" s="14">
        <f t="shared" si="0"/>
        <v>8.34</v>
      </c>
      <c r="H25" s="1">
        <f t="shared" si="1"/>
        <v>0</v>
      </c>
      <c r="J25" s="14">
        <f>SUMIFS('SHLAA summary'!$F$4:$F$218,'SHLAA summary'!$C$4:$C$218,Totals!A25,'SHLAA summary'!$H$4:$H$218,Totals!$L$2)</f>
        <v>0</v>
      </c>
      <c r="K25" s="1">
        <f>SUMIFS('SHLAA summary'!$G$4:$G$218,'SHLAA summary'!$C$4:$C$218,Totals!A25,'SHLAA summary'!$H$4:$H$218,Totals!$L$2)</f>
        <v>0</v>
      </c>
      <c r="L25" s="1"/>
      <c r="M25" s="14">
        <f>SUMIFS('SHLAA summary'!$F$4:$F$218,'SHLAA summary'!$C$4:$C$218,Totals!A25,'SHLAA summary'!$H$4:$H$218,Totals!$L$2,'SHLAA summary'!$D$4:$D$218,Totals!$M$3)</f>
        <v>0</v>
      </c>
      <c r="N25" s="1">
        <f>SUMIFS('SHLAA summary'!$G$4:$G$218,'SHLAA summary'!$C$4:$C$218,Totals!A25,'SHLAA summary'!$H$4:$H$218,Totals!$L$2,'SHLAA summary'!$D$4:$D$218,Totals!$M$3)</f>
        <v>0</v>
      </c>
      <c r="O25" s="14">
        <f t="shared" si="2"/>
        <v>0</v>
      </c>
      <c r="P25" s="1">
        <f t="shared" si="3"/>
        <v>0</v>
      </c>
    </row>
    <row r="26" spans="1:16" x14ac:dyDescent="0.3">
      <c r="A26" t="s">
        <v>453</v>
      </c>
      <c r="B26" s="14">
        <f>SUMIF('SHLAA summary'!$C$4:$C$218,A26,'SHLAA summary'!$F$4:$F$218)</f>
        <v>4.7899999999999991</v>
      </c>
      <c r="C26" s="1">
        <f>SUMIF('SHLAA summary'!$C$4:$C$218,A26,'SHLAA summary'!$G$4:$G$218)</f>
        <v>13</v>
      </c>
      <c r="D26" s="1"/>
      <c r="E26" s="14">
        <f>SUMIFS('SHLAA summary'!$F$4:$F$218,'SHLAA summary'!$C$4:$C$218,Totals!A26,'SHLAA summary'!$D$4:$D$218,Totals!$E$3)</f>
        <v>4.7899999999999991</v>
      </c>
      <c r="F26" s="1">
        <f>SUMIFS('SHLAA summary'!$G$4:$G$218,'SHLAA summary'!$C$4:$C$218,Totals!A26,'SHLAA summary'!$D$4:$D$218,Totals!$E$3)</f>
        <v>13</v>
      </c>
      <c r="G26" s="14">
        <f t="shared" si="0"/>
        <v>0</v>
      </c>
      <c r="H26" s="1">
        <f t="shared" si="1"/>
        <v>0</v>
      </c>
      <c r="J26" s="14">
        <f>SUMIFS('SHLAA summary'!$F$4:$F$218,'SHLAA summary'!$C$4:$C$218,Totals!A26,'SHLAA summary'!$H$4:$H$218,Totals!$L$2)</f>
        <v>0</v>
      </c>
      <c r="K26" s="1">
        <f>SUMIFS('SHLAA summary'!$G$4:$G$218,'SHLAA summary'!$C$4:$C$218,Totals!A26,'SHLAA summary'!$H$4:$H$218,Totals!$L$2)</f>
        <v>0</v>
      </c>
      <c r="L26" s="1"/>
      <c r="M26" s="14">
        <f>SUMIFS('SHLAA summary'!$F$4:$F$218,'SHLAA summary'!$C$4:$C$218,Totals!A26,'SHLAA summary'!$H$4:$H$218,Totals!$L$2,'SHLAA summary'!$D$4:$D$218,Totals!$M$3)</f>
        <v>0</v>
      </c>
      <c r="N26" s="1">
        <f>SUMIFS('SHLAA summary'!$G$4:$G$218,'SHLAA summary'!$C$4:$C$218,Totals!A26,'SHLAA summary'!$H$4:$H$218,Totals!$L$2,'SHLAA summary'!$D$4:$D$218,Totals!$M$3)</f>
        <v>0</v>
      </c>
      <c r="O26" s="14">
        <f t="shared" si="2"/>
        <v>0</v>
      </c>
      <c r="P26" s="1">
        <f t="shared" si="3"/>
        <v>0</v>
      </c>
    </row>
    <row r="27" spans="1:16" x14ac:dyDescent="0.3">
      <c r="A27" t="s">
        <v>504</v>
      </c>
      <c r="B27" s="14">
        <f>SUMIF('SHLAA summary'!$C$4:$C$218,A27,'SHLAA summary'!$F$4:$F$218)</f>
        <v>20.350000000000001</v>
      </c>
      <c r="C27" s="1">
        <f>SUMIF('SHLAA summary'!$C$4:$C$218,A27,'SHLAA summary'!$G$4:$G$218)</f>
        <v>100</v>
      </c>
      <c r="D27" s="1"/>
      <c r="E27" s="14">
        <f>SUMIFS('SHLAA summary'!$F$4:$F$218,'SHLAA summary'!$C$4:$C$218,Totals!A27,'SHLAA summary'!$D$4:$D$218,Totals!$E$3)</f>
        <v>20.350000000000001</v>
      </c>
      <c r="F27" s="1">
        <f>SUMIFS('SHLAA summary'!$G$4:$G$218,'SHLAA summary'!$C$4:$C$218,Totals!A27,'SHLAA summary'!$D$4:$D$218,Totals!$E$3)</f>
        <v>100</v>
      </c>
      <c r="G27" s="14">
        <f t="shared" si="0"/>
        <v>0</v>
      </c>
      <c r="H27" s="1">
        <f t="shared" si="1"/>
        <v>0</v>
      </c>
      <c r="J27" s="14">
        <f>SUMIFS('SHLAA summary'!$F$4:$F$218,'SHLAA summary'!$C$4:$C$218,Totals!A27,'SHLAA summary'!$H$4:$H$218,Totals!$L$2)</f>
        <v>8.1</v>
      </c>
      <c r="K27" s="1">
        <f>SUMIFS('SHLAA summary'!$G$4:$G$218,'SHLAA summary'!$C$4:$C$218,Totals!A27,'SHLAA summary'!$H$4:$H$218,Totals!$L$2)</f>
        <v>100</v>
      </c>
      <c r="L27" s="1"/>
      <c r="M27" s="14">
        <f>SUMIFS('SHLAA summary'!$F$4:$F$218,'SHLAA summary'!$C$4:$C$218,Totals!A27,'SHLAA summary'!$H$4:$H$218,Totals!$L$2,'SHLAA summary'!$D$4:$D$218,Totals!$M$3)</f>
        <v>8.1</v>
      </c>
      <c r="N27" s="1">
        <f>SUMIFS('SHLAA summary'!$G$4:$G$218,'SHLAA summary'!$C$4:$C$218,Totals!A27,'SHLAA summary'!$H$4:$H$218,Totals!$L$2,'SHLAA summary'!$D$4:$D$218,Totals!$M$3)</f>
        <v>100</v>
      </c>
      <c r="O27" s="14">
        <f t="shared" si="2"/>
        <v>0</v>
      </c>
      <c r="P27" s="1">
        <f t="shared" si="3"/>
        <v>0</v>
      </c>
    </row>
    <row r="28" spans="1:16" x14ac:dyDescent="0.3">
      <c r="A28" t="s">
        <v>449</v>
      </c>
      <c r="B28" s="14">
        <f>SUMIF('SHLAA summary'!$C$4:$C$218,A28,'SHLAA summary'!$F$4:$F$218)</f>
        <v>0.82</v>
      </c>
      <c r="C28" s="1">
        <f>SUMIF('SHLAA summary'!$C$4:$C$218,A28,'SHLAA summary'!$G$4:$G$218)</f>
        <v>9</v>
      </c>
      <c r="D28" s="1"/>
      <c r="E28" s="14">
        <f>SUMIFS('SHLAA summary'!$F$4:$F$218,'SHLAA summary'!$C$4:$C$218,Totals!A28,'SHLAA summary'!$D$4:$D$218,Totals!$E$3)</f>
        <v>0</v>
      </c>
      <c r="F28" s="1">
        <f>SUMIFS('SHLAA summary'!$G$4:$G$218,'SHLAA summary'!$C$4:$C$218,Totals!A28,'SHLAA summary'!$D$4:$D$218,Totals!$E$3)</f>
        <v>0</v>
      </c>
      <c r="G28" s="14">
        <f t="shared" si="0"/>
        <v>0.82</v>
      </c>
      <c r="H28" s="1">
        <f t="shared" si="1"/>
        <v>9</v>
      </c>
      <c r="J28" s="14">
        <f>SUMIFS('SHLAA summary'!$F$4:$F$218,'SHLAA summary'!$C$4:$C$218,Totals!A28,'SHLAA summary'!$H$4:$H$218,Totals!$L$2)</f>
        <v>0</v>
      </c>
      <c r="K28" s="1">
        <f>SUMIFS('SHLAA summary'!$G$4:$G$218,'SHLAA summary'!$C$4:$C$218,Totals!A28,'SHLAA summary'!$H$4:$H$218,Totals!$L$2)</f>
        <v>0</v>
      </c>
      <c r="L28" s="1"/>
      <c r="M28" s="14">
        <f>SUMIFS('SHLAA summary'!$F$4:$F$218,'SHLAA summary'!$C$4:$C$218,Totals!A28,'SHLAA summary'!$H$4:$H$218,Totals!$L$2,'SHLAA summary'!$D$4:$D$218,Totals!$M$3)</f>
        <v>0</v>
      </c>
      <c r="N28" s="1">
        <f>SUMIFS('SHLAA summary'!$G$4:$G$218,'SHLAA summary'!$C$4:$C$218,Totals!A28,'SHLAA summary'!$H$4:$H$218,Totals!$L$2,'SHLAA summary'!$D$4:$D$218,Totals!$M$3)</f>
        <v>0</v>
      </c>
      <c r="O28" s="14">
        <f t="shared" si="2"/>
        <v>0</v>
      </c>
      <c r="P28" s="1">
        <f t="shared" si="3"/>
        <v>0</v>
      </c>
    </row>
    <row r="29" spans="1:16" x14ac:dyDescent="0.3">
      <c r="A29" t="s">
        <v>430</v>
      </c>
      <c r="B29" s="14">
        <f>SUMIF('SHLAA summary'!$C$4:$C$218,A29,'SHLAA summary'!$F$4:$F$218)</f>
        <v>214.36000000000004</v>
      </c>
      <c r="C29" s="1">
        <f>SUMIF('SHLAA summary'!$C$4:$C$218,A29,'SHLAA summary'!$G$4:$G$218)</f>
        <v>1727</v>
      </c>
      <c r="D29" s="1"/>
      <c r="E29" s="14">
        <f>SUMIFS('SHLAA summary'!$F$4:$F$218,'SHLAA summary'!$C$4:$C$218,Totals!A29,'SHLAA summary'!$D$4:$D$218,Totals!$E$3)</f>
        <v>210.25000000000003</v>
      </c>
      <c r="F29" s="1">
        <f>SUMIFS('SHLAA summary'!$G$4:$G$218,'SHLAA summary'!$C$4:$C$218,Totals!A29,'SHLAA summary'!$D$4:$D$218,Totals!$E$3)</f>
        <v>1602</v>
      </c>
      <c r="G29" s="14">
        <f t="shared" si="0"/>
        <v>4.1100000000000136</v>
      </c>
      <c r="H29" s="1">
        <f t="shared" si="1"/>
        <v>125</v>
      </c>
      <c r="J29" s="14">
        <f>SUMIFS('SHLAA summary'!$F$4:$F$218,'SHLAA summary'!$C$4:$C$218,Totals!A29,'SHLAA summary'!$H$4:$H$218,Totals!$L$2)</f>
        <v>78.16</v>
      </c>
      <c r="K29" s="1">
        <f>SUMIFS('SHLAA summary'!$G$4:$G$218,'SHLAA summary'!$C$4:$C$218,Totals!A29,'SHLAA summary'!$H$4:$H$218,Totals!$L$2)</f>
        <v>1727</v>
      </c>
      <c r="L29" s="1"/>
      <c r="M29" s="14">
        <f>SUMIFS('SHLAA summary'!$F$4:$F$218,'SHLAA summary'!$C$4:$C$218,Totals!A29,'SHLAA summary'!$H$4:$H$218,Totals!$L$2,'SHLAA summary'!$D$4:$D$218,Totals!$M$3)</f>
        <v>74.05</v>
      </c>
      <c r="N29" s="1">
        <f>SUMIFS('SHLAA summary'!$G$4:$G$218,'SHLAA summary'!$C$4:$C$218,Totals!A29,'SHLAA summary'!$H$4:$H$218,Totals!$L$2,'SHLAA summary'!$D$4:$D$218,Totals!$M$3)</f>
        <v>1602</v>
      </c>
      <c r="O29" s="14">
        <f t="shared" si="2"/>
        <v>4.1099999999999994</v>
      </c>
      <c r="P29" s="1">
        <f t="shared" si="3"/>
        <v>125</v>
      </c>
    </row>
    <row r="30" spans="1:16" x14ac:dyDescent="0.3">
      <c r="A30" t="s">
        <v>444</v>
      </c>
      <c r="B30" s="14">
        <f>SUMIF('SHLAA summary'!$C$4:$C$218,A30,'SHLAA summary'!$F$4:$F$218)</f>
        <v>17.27</v>
      </c>
      <c r="C30" s="1">
        <f>SUMIF('SHLAA summary'!$C$4:$C$218,A30,'SHLAA summary'!$G$4:$G$218)</f>
        <v>0</v>
      </c>
      <c r="D30" s="1"/>
      <c r="E30" s="14">
        <f>SUMIFS('SHLAA summary'!$F$4:$F$218,'SHLAA summary'!$C$4:$C$218,Totals!A30,'SHLAA summary'!$D$4:$D$218,Totals!$E$3)</f>
        <v>17.27</v>
      </c>
      <c r="F30" s="1">
        <f>SUMIFS('SHLAA summary'!$G$4:$G$218,'SHLAA summary'!$C$4:$C$218,Totals!A30,'SHLAA summary'!$D$4:$D$218,Totals!$E$3)</f>
        <v>0</v>
      </c>
      <c r="G30" s="14">
        <f t="shared" si="0"/>
        <v>0</v>
      </c>
      <c r="H30" s="1">
        <f t="shared" si="1"/>
        <v>0</v>
      </c>
      <c r="J30" s="14">
        <f>SUMIFS('SHLAA summary'!$F$4:$F$218,'SHLAA summary'!$C$4:$C$218,Totals!A30,'SHLAA summary'!$H$4:$H$218,Totals!$L$2)</f>
        <v>0</v>
      </c>
      <c r="K30" s="1">
        <f>SUMIFS('SHLAA summary'!$G$4:$G$218,'SHLAA summary'!$C$4:$C$218,Totals!A30,'SHLAA summary'!$H$4:$H$218,Totals!$L$2)</f>
        <v>0</v>
      </c>
      <c r="L30" s="1"/>
      <c r="M30" s="14">
        <f>SUMIFS('SHLAA summary'!$F$4:$F$218,'SHLAA summary'!$C$4:$C$218,Totals!A30,'SHLAA summary'!$H$4:$H$218,Totals!$L$2,'SHLAA summary'!$D$4:$D$218,Totals!$M$3)</f>
        <v>0</v>
      </c>
      <c r="N30" s="1">
        <f>SUMIFS('SHLAA summary'!$G$4:$G$218,'SHLAA summary'!$C$4:$C$218,Totals!A30,'SHLAA summary'!$H$4:$H$218,Totals!$L$2,'SHLAA summary'!$D$4:$D$218,Totals!$M$3)</f>
        <v>0</v>
      </c>
      <c r="O30" s="14">
        <f t="shared" si="2"/>
        <v>0</v>
      </c>
      <c r="P30" s="1">
        <f t="shared" si="3"/>
        <v>0</v>
      </c>
    </row>
    <row r="31" spans="1:16" x14ac:dyDescent="0.3">
      <c r="A31" t="s">
        <v>427</v>
      </c>
      <c r="B31" s="14">
        <f>SUMIF('SHLAA summary'!$C$4:$C$218,A31,'SHLAA summary'!$F$4:$F$218)</f>
        <v>41.07</v>
      </c>
      <c r="C31" s="1">
        <f>SUMIF('SHLAA summary'!$C$4:$C$218,A31,'SHLAA summary'!$G$4:$G$218)</f>
        <v>851</v>
      </c>
      <c r="D31" s="1"/>
      <c r="E31" s="14">
        <f>SUMIFS('SHLAA summary'!$F$4:$F$218,'SHLAA summary'!$C$4:$C$218,Totals!A31,'SHLAA summary'!$D$4:$D$218,Totals!$E$3)</f>
        <v>37.25</v>
      </c>
      <c r="F31" s="1">
        <f>SUMIFS('SHLAA summary'!$G$4:$G$218,'SHLAA summary'!$C$4:$C$218,Totals!A31,'SHLAA summary'!$D$4:$D$218,Totals!$E$3)</f>
        <v>796</v>
      </c>
      <c r="G31" s="14">
        <f t="shared" si="0"/>
        <v>3.8200000000000003</v>
      </c>
      <c r="H31" s="1">
        <f t="shared" si="1"/>
        <v>55</v>
      </c>
      <c r="J31" s="14">
        <f>SUMIFS('SHLAA summary'!$F$4:$F$218,'SHLAA summary'!$C$4:$C$218,Totals!A31,'SHLAA summary'!$H$4:$H$218,Totals!$L$2)</f>
        <v>4.08</v>
      </c>
      <c r="K31" s="1">
        <f>SUMIFS('SHLAA summary'!$G$4:$G$218,'SHLAA summary'!$C$4:$C$218,Totals!A31,'SHLAA summary'!$H$4:$H$218,Totals!$L$2)</f>
        <v>86</v>
      </c>
      <c r="L31" s="1"/>
      <c r="M31" s="14">
        <f>SUMIFS('SHLAA summary'!$F$4:$F$218,'SHLAA summary'!$C$4:$C$218,Totals!A31,'SHLAA summary'!$H$4:$H$218,Totals!$L$2,'SHLAA summary'!$D$4:$D$218,Totals!$M$3)</f>
        <v>1.79</v>
      </c>
      <c r="N31" s="1">
        <f>SUMIFS('SHLAA summary'!$G$4:$G$218,'SHLAA summary'!$C$4:$C$218,Totals!A31,'SHLAA summary'!$H$4:$H$218,Totals!$L$2,'SHLAA summary'!$D$4:$D$218,Totals!$M$3)</f>
        <v>31</v>
      </c>
      <c r="O31" s="14">
        <f t="shared" si="2"/>
        <v>2.29</v>
      </c>
      <c r="P31" s="1">
        <f t="shared" si="3"/>
        <v>55</v>
      </c>
    </row>
    <row r="32" spans="1:16" x14ac:dyDescent="0.3">
      <c r="A32" t="s">
        <v>452</v>
      </c>
      <c r="B32" s="14">
        <f>SUMIF('SHLAA summary'!$C$4:$C$218,A32,'SHLAA summary'!$F$4:$F$218)</f>
        <v>0.38</v>
      </c>
      <c r="C32" s="1">
        <f>SUMIF('SHLAA summary'!$C$4:$C$218,A32,'SHLAA summary'!$G$4:$G$218)</f>
        <v>8</v>
      </c>
      <c r="D32" s="1"/>
      <c r="E32" s="14">
        <f>SUMIFS('SHLAA summary'!$F$4:$F$218,'SHLAA summary'!$C$4:$C$218,Totals!A32,'SHLAA summary'!$D$4:$D$218,Totals!$E$3)</f>
        <v>0.38</v>
      </c>
      <c r="F32" s="1">
        <f>SUMIFS('SHLAA summary'!$G$4:$G$218,'SHLAA summary'!$C$4:$C$218,Totals!A32,'SHLAA summary'!$D$4:$D$218,Totals!$E$3)</f>
        <v>8</v>
      </c>
      <c r="G32" s="14">
        <f t="shared" si="0"/>
        <v>0</v>
      </c>
      <c r="H32" s="1">
        <f t="shared" si="1"/>
        <v>0</v>
      </c>
      <c r="J32" s="14">
        <f>SUMIFS('SHLAA summary'!$F$4:$F$218,'SHLAA summary'!$C$4:$C$218,Totals!A32,'SHLAA summary'!$H$4:$H$218,Totals!$L$2)</f>
        <v>0</v>
      </c>
      <c r="K32" s="1">
        <f>SUMIFS('SHLAA summary'!$G$4:$G$218,'SHLAA summary'!$C$4:$C$218,Totals!A32,'SHLAA summary'!$H$4:$H$218,Totals!$L$2)</f>
        <v>0</v>
      </c>
      <c r="L32" s="1"/>
      <c r="M32" s="14">
        <f>SUMIFS('SHLAA summary'!$F$4:$F$218,'SHLAA summary'!$C$4:$C$218,Totals!A32,'SHLAA summary'!$H$4:$H$218,Totals!$L$2,'SHLAA summary'!$D$4:$D$218,Totals!$M$3)</f>
        <v>0</v>
      </c>
      <c r="N32" s="1">
        <f>SUMIFS('SHLAA summary'!$G$4:$G$218,'SHLAA summary'!$C$4:$C$218,Totals!A32,'SHLAA summary'!$H$4:$H$218,Totals!$L$2,'SHLAA summary'!$D$4:$D$218,Totals!$M$3)</f>
        <v>0</v>
      </c>
      <c r="O32" s="14">
        <f t="shared" si="2"/>
        <v>0</v>
      </c>
      <c r="P32" s="1">
        <f t="shared" si="3"/>
        <v>0</v>
      </c>
    </row>
    <row r="33" spans="1:16" x14ac:dyDescent="0.3">
      <c r="A33" t="s">
        <v>443</v>
      </c>
      <c r="B33" s="14">
        <f>SUMIF('SHLAA summary'!$C$4:$C$218,A33,'SHLAA summary'!$F$4:$F$218)</f>
        <v>9.48</v>
      </c>
      <c r="C33" s="1">
        <f>SUMIF('SHLAA summary'!$C$4:$C$218,A33,'SHLAA summary'!$G$4:$G$218)</f>
        <v>120</v>
      </c>
      <c r="D33" s="1"/>
      <c r="E33" s="14">
        <f>SUMIFS('SHLAA summary'!$F$4:$F$218,'SHLAA summary'!$C$4:$C$218,Totals!A33,'SHLAA summary'!$D$4:$D$218,Totals!$E$3)</f>
        <v>0.42</v>
      </c>
      <c r="F33" s="1">
        <f>SUMIFS('SHLAA summary'!$G$4:$G$218,'SHLAA summary'!$C$4:$C$218,Totals!A33,'SHLAA summary'!$D$4:$D$218,Totals!$E$3)</f>
        <v>0</v>
      </c>
      <c r="G33" s="14">
        <f t="shared" si="0"/>
        <v>9.06</v>
      </c>
      <c r="H33" s="1">
        <f t="shared" si="1"/>
        <v>120</v>
      </c>
      <c r="J33" s="14">
        <f>SUMIFS('SHLAA summary'!$F$4:$F$218,'SHLAA summary'!$C$4:$C$218,Totals!A33,'SHLAA summary'!$H$4:$H$218,Totals!$L$2)</f>
        <v>0</v>
      </c>
      <c r="K33" s="1">
        <f>SUMIFS('SHLAA summary'!$G$4:$G$218,'SHLAA summary'!$C$4:$C$218,Totals!A33,'SHLAA summary'!$H$4:$H$218,Totals!$L$2)</f>
        <v>0</v>
      </c>
      <c r="L33" s="1"/>
      <c r="M33" s="14">
        <f>SUMIFS('SHLAA summary'!$F$4:$F$218,'SHLAA summary'!$C$4:$C$218,Totals!A33,'SHLAA summary'!$H$4:$H$218,Totals!$L$2,'SHLAA summary'!$D$4:$D$218,Totals!$M$3)</f>
        <v>0</v>
      </c>
      <c r="N33" s="1">
        <f>SUMIFS('SHLAA summary'!$G$4:$G$218,'SHLAA summary'!$C$4:$C$218,Totals!A33,'SHLAA summary'!$H$4:$H$218,Totals!$L$2,'SHLAA summary'!$D$4:$D$218,Totals!$M$3)</f>
        <v>0</v>
      </c>
      <c r="O33" s="14">
        <f t="shared" si="2"/>
        <v>0</v>
      </c>
      <c r="P33" s="1">
        <f t="shared" si="3"/>
        <v>0</v>
      </c>
    </row>
    <row r="34" spans="1:16" x14ac:dyDescent="0.3">
      <c r="A34" t="s">
        <v>434</v>
      </c>
      <c r="B34" s="14">
        <f>SUMIF('SHLAA summary'!$C$4:$C$218,A34,'SHLAA summary'!$F$4:$F$218)</f>
        <v>57.61</v>
      </c>
      <c r="C34" s="1">
        <f>SUMIF('SHLAA summary'!$C$4:$C$218,A34,'SHLAA summary'!$G$4:$G$218)</f>
        <v>605</v>
      </c>
      <c r="D34" s="1"/>
      <c r="E34" s="14">
        <f>SUMIFS('SHLAA summary'!$F$4:$F$218,'SHLAA summary'!$C$4:$C$218,Totals!A34,'SHLAA summary'!$D$4:$D$218,Totals!$E$3)</f>
        <v>53.81</v>
      </c>
      <c r="F34" s="1">
        <f>SUMIFS('SHLAA summary'!$G$4:$G$218,'SHLAA summary'!$C$4:$C$218,Totals!A34,'SHLAA summary'!$D$4:$D$218,Totals!$E$3)</f>
        <v>600</v>
      </c>
      <c r="G34" s="14">
        <f t="shared" si="0"/>
        <v>3.7999999999999972</v>
      </c>
      <c r="H34" s="1">
        <f t="shared" si="1"/>
        <v>5</v>
      </c>
      <c r="J34" s="14">
        <f>SUMIFS('SHLAA summary'!$F$4:$F$218,'SHLAA summary'!$C$4:$C$218,Totals!A34,'SHLAA summary'!$H$4:$H$218,Totals!$L$2)</f>
        <v>52.06</v>
      </c>
      <c r="K34" s="1">
        <f>SUMIFS('SHLAA summary'!$G$4:$G$218,'SHLAA summary'!$C$4:$C$218,Totals!A34,'SHLAA summary'!$H$4:$H$218,Totals!$L$2)</f>
        <v>600</v>
      </c>
      <c r="L34" s="1"/>
      <c r="M34" s="14">
        <f>SUMIFS('SHLAA summary'!$F$4:$F$218,'SHLAA summary'!$C$4:$C$218,Totals!A34,'SHLAA summary'!$H$4:$H$218,Totals!$L$2,'SHLAA summary'!$D$4:$D$218,Totals!$M$3)</f>
        <v>52.06</v>
      </c>
      <c r="N34" s="1">
        <f>SUMIFS('SHLAA summary'!$G$4:$G$218,'SHLAA summary'!$C$4:$C$218,Totals!A34,'SHLAA summary'!$H$4:$H$218,Totals!$L$2,'SHLAA summary'!$D$4:$D$218,Totals!$M$3)</f>
        <v>600</v>
      </c>
      <c r="O34" s="14">
        <f t="shared" si="2"/>
        <v>0</v>
      </c>
      <c r="P34" s="1">
        <f t="shared" si="3"/>
        <v>0</v>
      </c>
    </row>
    <row r="35" spans="1:16" x14ac:dyDescent="0.3">
      <c r="A35" t="s">
        <v>445</v>
      </c>
      <c r="B35" s="14">
        <f>SUMIF('SHLAA summary'!$C$4:$C$218,A35,'SHLAA summary'!$F$4:$F$218)</f>
        <v>104.71000000000001</v>
      </c>
      <c r="C35" s="1">
        <f>SUMIF('SHLAA summary'!$C$4:$C$218,A35,'SHLAA summary'!$G$4:$G$218)</f>
        <v>1139</v>
      </c>
      <c r="D35" s="1"/>
      <c r="E35" s="14">
        <f>SUMIFS('SHLAA summary'!$F$4:$F$218,'SHLAA summary'!$C$4:$C$218,Totals!A35,'SHLAA summary'!$D$4:$D$218,Totals!$E$3)</f>
        <v>81.39</v>
      </c>
      <c r="F35" s="1">
        <f>SUMIFS('SHLAA summary'!$G$4:$G$218,'SHLAA summary'!$C$4:$C$218,Totals!A35,'SHLAA summary'!$D$4:$D$218,Totals!$E$3)</f>
        <v>22</v>
      </c>
      <c r="G35" s="14">
        <f t="shared" si="0"/>
        <v>23.320000000000007</v>
      </c>
      <c r="H35" s="1">
        <f t="shared" si="1"/>
        <v>1117</v>
      </c>
      <c r="J35" s="14">
        <f>SUMIFS('SHLAA summary'!$F$4:$F$218,'SHLAA summary'!$C$4:$C$218,Totals!A35,'SHLAA summary'!$H$4:$H$218,Totals!$L$2)</f>
        <v>24.07</v>
      </c>
      <c r="K35" s="1">
        <f>SUMIFS('SHLAA summary'!$G$4:$G$218,'SHLAA summary'!$C$4:$C$218,Totals!A35,'SHLAA summary'!$H$4:$H$218,Totals!$L$2)</f>
        <v>1139</v>
      </c>
      <c r="L35" s="1"/>
      <c r="M35" s="14">
        <f>SUMIFS('SHLAA summary'!$F$4:$F$218,'SHLAA summary'!$C$4:$C$218,Totals!A35,'SHLAA summary'!$H$4:$H$218,Totals!$L$2,'SHLAA summary'!$D$4:$D$218,Totals!$M$3)</f>
        <v>0.75</v>
      </c>
      <c r="N35" s="1">
        <f>SUMIFS('SHLAA summary'!$G$4:$G$218,'SHLAA summary'!$C$4:$C$218,Totals!A35,'SHLAA summary'!$H$4:$H$218,Totals!$L$2,'SHLAA summary'!$D$4:$D$218,Totals!$M$3)</f>
        <v>22</v>
      </c>
      <c r="O35" s="14">
        <f t="shared" si="2"/>
        <v>23.32</v>
      </c>
      <c r="P35" s="1">
        <f t="shared" si="3"/>
        <v>1117</v>
      </c>
    </row>
    <row r="36" spans="1:16" x14ac:dyDescent="0.3">
      <c r="A36" t="s">
        <v>448</v>
      </c>
      <c r="B36" s="14">
        <f>SUMIF('SHLAA summary'!$C$4:$C$218,A36,'SHLAA summary'!$F$4:$F$218)</f>
        <v>23.08</v>
      </c>
      <c r="C36" s="1">
        <f>SUMIF('SHLAA summary'!$C$4:$C$218,A36,'SHLAA summary'!$G$4:$G$218)</f>
        <v>235</v>
      </c>
      <c r="D36" s="1"/>
      <c r="E36" s="14">
        <f>SUMIFS('SHLAA summary'!$F$4:$F$218,'SHLAA summary'!$C$4:$C$218,Totals!A36,'SHLAA summary'!$D$4:$D$218,Totals!$E$3)</f>
        <v>21.29</v>
      </c>
      <c r="F36" s="1">
        <f>SUMIFS('SHLAA summary'!$G$4:$G$218,'SHLAA summary'!$C$4:$C$218,Totals!A36,'SHLAA summary'!$D$4:$D$218,Totals!$E$3)</f>
        <v>180</v>
      </c>
      <c r="G36" s="14">
        <f t="shared" si="0"/>
        <v>1.7899999999999991</v>
      </c>
      <c r="H36" s="1">
        <f t="shared" si="1"/>
        <v>55</v>
      </c>
      <c r="J36" s="14">
        <f>SUMIFS('SHLAA summary'!$F$4:$F$218,'SHLAA summary'!$C$4:$C$218,Totals!A36,'SHLAA summary'!$H$4:$H$218,Totals!$L$2)</f>
        <v>0</v>
      </c>
      <c r="K36" s="1">
        <f>SUMIFS('SHLAA summary'!$G$4:$G$218,'SHLAA summary'!$C$4:$C$218,Totals!A36,'SHLAA summary'!$H$4:$H$218,Totals!$L$2)</f>
        <v>0</v>
      </c>
      <c r="L36" s="1"/>
      <c r="M36" s="14">
        <f>SUMIFS('SHLAA summary'!$F$4:$F$218,'SHLAA summary'!$C$4:$C$218,Totals!A36,'SHLAA summary'!$H$4:$H$218,Totals!$L$2,'SHLAA summary'!$D$4:$D$218,Totals!$M$3)</f>
        <v>0</v>
      </c>
      <c r="N36" s="1">
        <f>SUMIFS('SHLAA summary'!$G$4:$G$218,'SHLAA summary'!$C$4:$C$218,Totals!A36,'SHLAA summary'!$H$4:$H$218,Totals!$L$2,'SHLAA summary'!$D$4:$D$218,Totals!$M$3)</f>
        <v>0</v>
      </c>
      <c r="O36" s="14">
        <f t="shared" si="2"/>
        <v>0</v>
      </c>
      <c r="P36" s="1">
        <f t="shared" si="3"/>
        <v>0</v>
      </c>
    </row>
    <row r="37" spans="1:16" x14ac:dyDescent="0.3">
      <c r="A37" t="s">
        <v>439</v>
      </c>
      <c r="B37" s="14">
        <f>SUMIF('SHLAA summary'!$C$4:$C$218,A37,'SHLAA summary'!$F$4:$F$218)</f>
        <v>39.07</v>
      </c>
      <c r="C37" s="1">
        <f>SUMIF('SHLAA summary'!$C$4:$C$218,A37,'SHLAA summary'!$G$4:$G$218)</f>
        <v>672</v>
      </c>
      <c r="D37" s="1"/>
      <c r="E37" s="14">
        <f>SUMIFS('SHLAA summary'!$F$4:$F$218,'SHLAA summary'!$C$4:$C$218,Totals!A37,'SHLAA summary'!$D$4:$D$218,Totals!$E$3)</f>
        <v>38.69</v>
      </c>
      <c r="F37" s="1">
        <f>SUMIFS('SHLAA summary'!$G$4:$G$218,'SHLAA summary'!$C$4:$C$218,Totals!A37,'SHLAA summary'!$D$4:$D$218,Totals!$E$3)</f>
        <v>672</v>
      </c>
      <c r="G37" s="14">
        <f t="shared" si="0"/>
        <v>0.38000000000000256</v>
      </c>
      <c r="H37" s="1">
        <f t="shared" si="1"/>
        <v>0</v>
      </c>
      <c r="J37" s="14">
        <f>SUMIFS('SHLAA summary'!$F$4:$F$218,'SHLAA summary'!$C$4:$C$218,Totals!A37,'SHLAA summary'!$H$4:$H$218,Totals!$L$2)</f>
        <v>33.06</v>
      </c>
      <c r="K37" s="1">
        <f>SUMIFS('SHLAA summary'!$G$4:$G$218,'SHLAA summary'!$C$4:$C$218,Totals!A37,'SHLAA summary'!$H$4:$H$218,Totals!$L$2)</f>
        <v>672</v>
      </c>
      <c r="L37" s="1"/>
      <c r="M37" s="14">
        <f>SUMIFS('SHLAA summary'!$F$4:$F$218,'SHLAA summary'!$C$4:$C$218,Totals!A37,'SHLAA summary'!$H$4:$H$218,Totals!$L$2,'SHLAA summary'!$D$4:$D$218,Totals!$M$3)</f>
        <v>33.06</v>
      </c>
      <c r="N37" s="1">
        <f>SUMIFS('SHLAA summary'!$G$4:$G$218,'SHLAA summary'!$C$4:$C$218,Totals!A37,'SHLAA summary'!$H$4:$H$218,Totals!$L$2,'SHLAA summary'!$D$4:$D$218,Totals!$M$3)</f>
        <v>672</v>
      </c>
      <c r="O37" s="14">
        <f t="shared" si="2"/>
        <v>0</v>
      </c>
      <c r="P37" s="1">
        <f t="shared" si="3"/>
        <v>0</v>
      </c>
    </row>
    <row r="38" spans="1:16" x14ac:dyDescent="0.3">
      <c r="A38" t="s">
        <v>454</v>
      </c>
      <c r="B38" s="14">
        <f>SUMIF('SHLAA summary'!$C$4:$C$218,A38,'SHLAA summary'!$F$4:$F$218)</f>
        <v>0.3</v>
      </c>
      <c r="C38" s="1">
        <f>SUMIF('SHLAA summary'!$C$4:$C$218,A38,'SHLAA summary'!$G$4:$G$218)</f>
        <v>10</v>
      </c>
      <c r="D38" s="1"/>
      <c r="E38" s="14">
        <f>SUMIFS('SHLAA summary'!$F$4:$F$218,'SHLAA summary'!$C$4:$C$218,Totals!A38,'SHLAA summary'!$D$4:$D$218,Totals!$E$3)</f>
        <v>0.3</v>
      </c>
      <c r="F38" s="1">
        <f>SUMIFS('SHLAA summary'!$G$4:$G$218,'SHLAA summary'!$C$4:$C$218,Totals!A38,'SHLAA summary'!$D$4:$D$218,Totals!$E$3)</f>
        <v>10</v>
      </c>
      <c r="G38" s="14">
        <f t="shared" si="0"/>
        <v>0</v>
      </c>
      <c r="H38" s="1">
        <f t="shared" si="1"/>
        <v>0</v>
      </c>
      <c r="J38" s="14">
        <f>SUMIFS('SHLAA summary'!$F$4:$F$218,'SHLAA summary'!$C$4:$C$218,Totals!A38,'SHLAA summary'!$H$4:$H$218,Totals!$L$2)</f>
        <v>0</v>
      </c>
      <c r="K38" s="1">
        <f>SUMIFS('SHLAA summary'!$G$4:$G$218,'SHLAA summary'!$C$4:$C$218,Totals!A38,'SHLAA summary'!$H$4:$H$218,Totals!$L$2)</f>
        <v>0</v>
      </c>
      <c r="L38" s="1"/>
      <c r="M38" s="14">
        <f>SUMIFS('SHLAA summary'!$F$4:$F$218,'SHLAA summary'!$C$4:$C$218,Totals!A38,'SHLAA summary'!$H$4:$H$218,Totals!$L$2,'SHLAA summary'!$D$4:$D$218,Totals!$M$3)</f>
        <v>0</v>
      </c>
      <c r="N38" s="1">
        <f>SUMIFS('SHLAA summary'!$G$4:$G$218,'SHLAA summary'!$C$4:$C$218,Totals!A38,'SHLAA summary'!$H$4:$H$218,Totals!$L$2,'SHLAA summary'!$D$4:$D$218,Totals!$M$3)</f>
        <v>0</v>
      </c>
      <c r="O38" s="14">
        <f t="shared" si="2"/>
        <v>0</v>
      </c>
      <c r="P38" s="1">
        <f t="shared" si="3"/>
        <v>0</v>
      </c>
    </row>
    <row r="39" spans="1:16" x14ac:dyDescent="0.3">
      <c r="A39" t="s">
        <v>505</v>
      </c>
      <c r="B39" s="14">
        <f>SUMIF('SHLAA summary'!$C$4:$C$218,A39,'SHLAA summary'!$F$4:$F$218)</f>
        <v>309</v>
      </c>
      <c r="C39" s="1">
        <f>SUMIF('SHLAA summary'!$C$4:$C$218,A39,'SHLAA summary'!$G$4:$G$218)</f>
        <v>4500</v>
      </c>
      <c r="D39" s="1"/>
      <c r="E39" s="14">
        <f>SUMIFS('SHLAA summary'!$F$4:$F$218,'SHLAA summary'!$C$4:$C$218,Totals!A39,'SHLAA summary'!$D$4:$D$218,Totals!$E$3)</f>
        <v>309</v>
      </c>
      <c r="F39" s="1">
        <f>SUMIFS('SHLAA summary'!$G$4:$G$218,'SHLAA summary'!$C$4:$C$218,Totals!A39,'SHLAA summary'!$D$4:$D$218,Totals!$E$3)</f>
        <v>4500</v>
      </c>
      <c r="G39" s="14">
        <f t="shared" si="0"/>
        <v>0</v>
      </c>
      <c r="H39" s="1">
        <f t="shared" si="1"/>
        <v>0</v>
      </c>
      <c r="J39" s="14">
        <f>SUMIFS('SHLAA summary'!$F$4:$F$218,'SHLAA summary'!$C$4:$C$218,Totals!A39,'SHLAA summary'!$H$4:$H$218,Totals!$L$2)</f>
        <v>0</v>
      </c>
      <c r="K39" s="1">
        <f>SUMIFS('SHLAA summary'!$G$4:$G$218,'SHLAA summary'!$C$4:$C$218,Totals!A39,'SHLAA summary'!$H$4:$H$218,Totals!$L$2)</f>
        <v>0</v>
      </c>
      <c r="L39" s="1"/>
      <c r="M39" s="14">
        <f>SUMIFS('SHLAA summary'!$F$4:$F$218,'SHLAA summary'!$C$4:$C$218,Totals!A39,'SHLAA summary'!$H$4:$H$218,Totals!$L$2,'SHLAA summary'!$D$4:$D$218,Totals!$M$3)</f>
        <v>0</v>
      </c>
      <c r="N39" s="1">
        <f>SUMIFS('SHLAA summary'!$G$4:$G$218,'SHLAA summary'!$C$4:$C$218,Totals!A39,'SHLAA summary'!$H$4:$H$218,Totals!$L$2,'SHLAA summary'!$D$4:$D$218,Totals!$M$3)</f>
        <v>0</v>
      </c>
      <c r="O39" s="14">
        <f t="shared" si="2"/>
        <v>0</v>
      </c>
      <c r="P39" s="1">
        <f t="shared" si="3"/>
        <v>0</v>
      </c>
    </row>
    <row r="40" spans="1:16" x14ac:dyDescent="0.3">
      <c r="A40" t="s">
        <v>432</v>
      </c>
      <c r="B40" s="14">
        <f>SUMIF('SHLAA summary'!$C$4:$C$218,A40,'SHLAA summary'!$F$4:$F$218)</f>
        <v>85.77000000000001</v>
      </c>
      <c r="C40" s="1">
        <f>SUMIF('SHLAA summary'!$C$4:$C$218,A40,'SHLAA summary'!$G$4:$G$218)</f>
        <v>1641</v>
      </c>
      <c r="D40" s="1"/>
      <c r="E40" s="14">
        <f>SUMIFS('SHLAA summary'!$F$4:$F$218,'SHLAA summary'!$C$4:$C$218,Totals!A40,'SHLAA summary'!$D$4:$D$218,Totals!$E$3)</f>
        <v>74.910000000000011</v>
      </c>
      <c r="F40" s="1">
        <f>SUMIFS('SHLAA summary'!$G$4:$G$218,'SHLAA summary'!$C$4:$C$218,Totals!A40,'SHLAA summary'!$D$4:$D$218,Totals!$E$3)</f>
        <v>1309</v>
      </c>
      <c r="G40" s="14">
        <f t="shared" si="0"/>
        <v>10.86</v>
      </c>
      <c r="H40" s="1">
        <f t="shared" si="1"/>
        <v>332</v>
      </c>
      <c r="J40" s="14">
        <f>SUMIFS('SHLAA summary'!$F$4:$F$218,'SHLAA summary'!$C$4:$C$218,Totals!A40,'SHLAA summary'!$H$4:$H$218,Totals!$L$2)</f>
        <v>81.91</v>
      </c>
      <c r="K40" s="1">
        <f>SUMIFS('SHLAA summary'!$G$4:$G$218,'SHLAA summary'!$C$4:$C$218,Totals!A40,'SHLAA summary'!$H$4:$H$218,Totals!$L$2)</f>
        <v>1615</v>
      </c>
      <c r="L40" s="1"/>
      <c r="M40" s="14">
        <f>SUMIFS('SHLAA summary'!$F$4:$F$218,'SHLAA summary'!$C$4:$C$218,Totals!A40,'SHLAA summary'!$H$4:$H$218,Totals!$L$2,'SHLAA summary'!$D$4:$D$218,Totals!$M$3)</f>
        <v>74.910000000000011</v>
      </c>
      <c r="N40" s="1">
        <f>SUMIFS('SHLAA summary'!$G$4:$G$218,'SHLAA summary'!$C$4:$C$218,Totals!A40,'SHLAA summary'!$H$4:$H$218,Totals!$L$2,'SHLAA summary'!$D$4:$D$218,Totals!$M$3)</f>
        <v>1309</v>
      </c>
      <c r="O40" s="14">
        <f t="shared" si="2"/>
        <v>6.9999999999999858</v>
      </c>
      <c r="P40" s="1">
        <f t="shared" si="3"/>
        <v>306</v>
      </c>
    </row>
    <row r="41" spans="1:16" x14ac:dyDescent="0.3">
      <c r="A41" t="s">
        <v>429</v>
      </c>
      <c r="B41" s="14">
        <f>SUMIF('SHLAA summary'!$C$4:$C$218,A41,'SHLAA summary'!$F$4:$F$218)</f>
        <v>81.99</v>
      </c>
      <c r="C41" s="1">
        <f>SUMIF('SHLAA summary'!$C$4:$C$218,A41,'SHLAA summary'!$G$4:$G$218)</f>
        <v>1727</v>
      </c>
      <c r="D41" s="1"/>
      <c r="E41" s="14">
        <f>SUMIFS('SHLAA summary'!$F$4:$F$218,'SHLAA summary'!$C$4:$C$218,Totals!A41,'SHLAA summary'!$D$4:$D$218,Totals!$E$3)</f>
        <v>81.99</v>
      </c>
      <c r="F41" s="1">
        <f>SUMIFS('SHLAA summary'!$G$4:$G$218,'SHLAA summary'!$C$4:$C$218,Totals!A41,'SHLAA summary'!$D$4:$D$218,Totals!$E$3)</f>
        <v>1727</v>
      </c>
      <c r="G41" s="14">
        <f t="shared" si="0"/>
        <v>0</v>
      </c>
      <c r="H41" s="1">
        <f t="shared" si="1"/>
        <v>0</v>
      </c>
      <c r="J41" s="14">
        <f>SUMIFS('SHLAA summary'!$F$4:$F$218,'SHLAA summary'!$C$4:$C$218,Totals!A41,'SHLAA summary'!$H$4:$H$218,Totals!$L$2)</f>
        <v>81.99</v>
      </c>
      <c r="K41" s="1">
        <f>SUMIFS('SHLAA summary'!$G$4:$G$218,'SHLAA summary'!$C$4:$C$218,Totals!A41,'SHLAA summary'!$H$4:$H$218,Totals!$L$2)</f>
        <v>1727</v>
      </c>
      <c r="L41" s="1"/>
      <c r="M41" s="14">
        <f>SUMIFS('SHLAA summary'!$F$4:$F$218,'SHLAA summary'!$C$4:$C$218,Totals!A41,'SHLAA summary'!$H$4:$H$218,Totals!$L$2,'SHLAA summary'!$D$4:$D$218,Totals!$M$3)</f>
        <v>81.99</v>
      </c>
      <c r="N41" s="1">
        <f>SUMIFS('SHLAA summary'!$G$4:$G$218,'SHLAA summary'!$C$4:$C$218,Totals!A41,'SHLAA summary'!$H$4:$H$218,Totals!$L$2,'SHLAA summary'!$D$4:$D$218,Totals!$M$3)</f>
        <v>1727</v>
      </c>
      <c r="O41" s="14">
        <f t="shared" si="2"/>
        <v>0</v>
      </c>
      <c r="P41" s="1">
        <f t="shared" si="3"/>
        <v>0</v>
      </c>
    </row>
    <row r="42" spans="1:16" x14ac:dyDescent="0.3">
      <c r="A42" t="s">
        <v>437</v>
      </c>
      <c r="B42" s="14">
        <f>SUMIF('SHLAA summary'!$C$4:$C$218,A42,'SHLAA summary'!$F$4:$F$218)</f>
        <v>101.8</v>
      </c>
      <c r="C42" s="1">
        <f>SUMIF('SHLAA summary'!$C$4:$C$218,A42,'SHLAA summary'!$G$4:$G$218)</f>
        <v>1310</v>
      </c>
      <c r="D42" s="1"/>
      <c r="E42" s="14">
        <f>SUMIFS('SHLAA summary'!$F$4:$F$218,'SHLAA summary'!$C$4:$C$218,Totals!A42,'SHLAA summary'!$D$4:$D$218,Totals!$E$3)</f>
        <v>98.8</v>
      </c>
      <c r="F42" s="1">
        <f>SUMIFS('SHLAA summary'!$G$4:$G$218,'SHLAA summary'!$C$4:$C$218,Totals!A42,'SHLAA summary'!$D$4:$D$218,Totals!$E$3)</f>
        <v>1310</v>
      </c>
      <c r="G42" s="14">
        <f t="shared" si="0"/>
        <v>3</v>
      </c>
      <c r="H42" s="1">
        <f t="shared" si="1"/>
        <v>0</v>
      </c>
      <c r="J42" s="14">
        <f>SUMIFS('SHLAA summary'!$F$4:$F$218,'SHLAA summary'!$C$4:$C$218,Totals!A42,'SHLAA summary'!$H$4:$H$218,Totals!$L$2)</f>
        <v>92.99</v>
      </c>
      <c r="K42" s="1">
        <f>SUMIFS('SHLAA summary'!$G$4:$G$218,'SHLAA summary'!$C$4:$C$218,Totals!A42,'SHLAA summary'!$H$4:$H$218,Totals!$L$2)</f>
        <v>1310</v>
      </c>
      <c r="L42" s="1"/>
      <c r="M42" s="14">
        <f>SUMIFS('SHLAA summary'!$F$4:$F$218,'SHLAA summary'!$C$4:$C$218,Totals!A42,'SHLAA summary'!$H$4:$H$218,Totals!$L$2,'SHLAA summary'!$D$4:$D$218,Totals!$M$3)</f>
        <v>92.99</v>
      </c>
      <c r="N42" s="1">
        <f>SUMIFS('SHLAA summary'!$G$4:$G$218,'SHLAA summary'!$C$4:$C$218,Totals!A42,'SHLAA summary'!$H$4:$H$218,Totals!$L$2,'SHLAA summary'!$D$4:$D$218,Totals!$M$3)</f>
        <v>1310</v>
      </c>
      <c r="O42" s="14">
        <f t="shared" si="2"/>
        <v>0</v>
      </c>
      <c r="P42" s="1">
        <f t="shared" si="3"/>
        <v>0</v>
      </c>
    </row>
    <row r="43" spans="1:16" x14ac:dyDescent="0.3">
      <c r="A43" t="s">
        <v>433</v>
      </c>
      <c r="B43" s="14">
        <f>SUMIF('SHLAA summary'!$C$4:$C$218,A43,'SHLAA summary'!$F$4:$F$218)</f>
        <v>41.930000000000007</v>
      </c>
      <c r="C43" s="1">
        <f>SUMIF('SHLAA summary'!$C$4:$C$218,A43,'SHLAA summary'!$G$4:$G$218)</f>
        <v>392</v>
      </c>
      <c r="D43" s="1"/>
      <c r="E43" s="14">
        <f>SUMIFS('SHLAA summary'!$F$4:$F$218,'SHLAA summary'!$C$4:$C$218,Totals!A43,'SHLAA summary'!$D$4:$D$218,Totals!$E$3)</f>
        <v>41.930000000000007</v>
      </c>
      <c r="F43" s="1">
        <f>SUMIFS('SHLAA summary'!$G$4:$G$218,'SHLAA summary'!$C$4:$C$218,Totals!A43,'SHLAA summary'!$D$4:$D$218,Totals!$E$3)</f>
        <v>392</v>
      </c>
      <c r="G43" s="14">
        <f t="shared" si="0"/>
        <v>0</v>
      </c>
      <c r="H43" s="1">
        <f t="shared" si="1"/>
        <v>0</v>
      </c>
      <c r="J43" s="14">
        <f>SUMIFS('SHLAA summary'!$F$4:$F$218,'SHLAA summary'!$C$4:$C$218,Totals!A43,'SHLAA summary'!$H$4:$H$218,Totals!$L$2)</f>
        <v>27.19</v>
      </c>
      <c r="K43" s="1">
        <f>SUMIFS('SHLAA summary'!$G$4:$G$218,'SHLAA summary'!$C$4:$C$218,Totals!A43,'SHLAA summary'!$H$4:$H$218,Totals!$L$2)</f>
        <v>300</v>
      </c>
      <c r="L43" s="1"/>
      <c r="M43" s="14">
        <f>SUMIFS('SHLAA summary'!$F$4:$F$218,'SHLAA summary'!$C$4:$C$218,Totals!A43,'SHLAA summary'!$H$4:$H$218,Totals!$L$2,'SHLAA summary'!$D$4:$D$218,Totals!$M$3)</f>
        <v>27.19</v>
      </c>
      <c r="N43" s="1">
        <f>SUMIFS('SHLAA summary'!$G$4:$G$218,'SHLAA summary'!$C$4:$C$218,Totals!A43,'SHLAA summary'!$H$4:$H$218,Totals!$L$2,'SHLAA summary'!$D$4:$D$218,Totals!$M$3)</f>
        <v>300</v>
      </c>
      <c r="O43" s="14">
        <f t="shared" si="2"/>
        <v>0</v>
      </c>
      <c r="P43" s="1">
        <f t="shared" si="3"/>
        <v>0</v>
      </c>
    </row>
    <row r="44" spans="1:16" x14ac:dyDescent="0.3">
      <c r="A44" t="s">
        <v>426</v>
      </c>
      <c r="B44" s="14">
        <f>SUMIF('SHLAA summary'!$C$4:$C$218,A44,'SHLAA summary'!$F$4:$F$218)</f>
        <v>17.96</v>
      </c>
      <c r="C44" s="1">
        <f>SUMIF('SHLAA summary'!$C$4:$C$218,A44,'SHLAA summary'!$G$4:$G$218)</f>
        <v>100</v>
      </c>
      <c r="D44" s="1"/>
      <c r="E44" s="14">
        <f>SUMIFS('SHLAA summary'!$F$4:$F$218,'SHLAA summary'!$C$4:$C$218,Totals!A44,'SHLAA summary'!$D$4:$D$218,Totals!$E$3)</f>
        <v>12.029999999999998</v>
      </c>
      <c r="F44" s="1">
        <f>SUMIFS('SHLAA summary'!$G$4:$G$218,'SHLAA summary'!$C$4:$C$218,Totals!A44,'SHLAA summary'!$D$4:$D$218,Totals!$E$3)</f>
        <v>100</v>
      </c>
      <c r="G44" s="14">
        <f t="shared" si="0"/>
        <v>5.9300000000000033</v>
      </c>
      <c r="H44" s="1">
        <f t="shared" si="1"/>
        <v>0</v>
      </c>
      <c r="J44" s="14">
        <f>SUMIFS('SHLAA summary'!$F$4:$F$218,'SHLAA summary'!$C$4:$C$218,Totals!A44,'SHLAA summary'!$H$4:$H$218,Totals!$L$2)</f>
        <v>2.38</v>
      </c>
      <c r="K44" s="1">
        <f>SUMIFS('SHLAA summary'!$G$4:$G$218,'SHLAA summary'!$C$4:$C$218,Totals!A44,'SHLAA summary'!$H$4:$H$218,Totals!$L$2)</f>
        <v>100</v>
      </c>
      <c r="L44" s="1"/>
      <c r="M44" s="14">
        <f>SUMIFS('SHLAA summary'!$F$4:$F$218,'SHLAA summary'!$C$4:$C$218,Totals!A44,'SHLAA summary'!$H$4:$H$218,Totals!$L$2,'SHLAA summary'!$D$4:$D$218,Totals!$M$3)</f>
        <v>2.38</v>
      </c>
      <c r="N44" s="1">
        <f>SUMIFS('SHLAA summary'!$G$4:$G$218,'SHLAA summary'!$C$4:$C$218,Totals!A44,'SHLAA summary'!$H$4:$H$218,Totals!$L$2,'SHLAA summary'!$D$4:$D$218,Totals!$M$3)</f>
        <v>100</v>
      </c>
      <c r="O44" s="14">
        <f t="shared" si="2"/>
        <v>0</v>
      </c>
      <c r="P44" s="1">
        <f t="shared" si="3"/>
        <v>0</v>
      </c>
    </row>
    <row r="45" spans="1:16" x14ac:dyDescent="0.3">
      <c r="A45" t="s">
        <v>456</v>
      </c>
      <c r="B45" s="14">
        <f>SUMIF('SHLAA summary'!$C$4:$C$218,A45,'SHLAA summary'!$F$4:$F$218)</f>
        <v>6.62</v>
      </c>
      <c r="C45" s="1">
        <f>SUMIF('SHLAA summary'!$C$4:$C$218,A45,'SHLAA summary'!$G$4:$G$218)</f>
        <v>30</v>
      </c>
      <c r="D45" s="1"/>
      <c r="E45" s="14">
        <f>SUMIFS('SHLAA summary'!$F$4:$F$218,'SHLAA summary'!$C$4:$C$218,Totals!A45,'SHLAA summary'!$D$4:$D$218,Totals!$E$3)</f>
        <v>6.62</v>
      </c>
      <c r="F45" s="1">
        <f>SUMIFS('SHLAA summary'!$G$4:$G$218,'SHLAA summary'!$C$4:$C$218,Totals!A45,'SHLAA summary'!$D$4:$D$218,Totals!$E$3)</f>
        <v>30</v>
      </c>
      <c r="G45" s="14">
        <f t="shared" si="0"/>
        <v>0</v>
      </c>
      <c r="H45" s="1">
        <f t="shared" si="1"/>
        <v>0</v>
      </c>
      <c r="J45" s="14">
        <f>SUMIFS('SHLAA summary'!$F$4:$F$218,'SHLAA summary'!$C$4:$C$218,Totals!A45,'SHLAA summary'!$H$4:$H$218,Totals!$L$2)</f>
        <v>0</v>
      </c>
      <c r="K45" s="1">
        <f>SUMIFS('SHLAA summary'!$G$4:$G$218,'SHLAA summary'!$C$4:$C$218,Totals!A45,'SHLAA summary'!$H$4:$H$218,Totals!$L$2)</f>
        <v>0</v>
      </c>
      <c r="L45" s="1"/>
      <c r="M45" s="14">
        <f>SUMIFS('SHLAA summary'!$F$4:$F$218,'SHLAA summary'!$C$4:$C$218,Totals!A45,'SHLAA summary'!$H$4:$H$218,Totals!$L$2,'SHLAA summary'!$D$4:$D$218,Totals!$M$3)</f>
        <v>0</v>
      </c>
      <c r="N45" s="1">
        <f>SUMIFS('SHLAA summary'!$G$4:$G$218,'SHLAA summary'!$C$4:$C$218,Totals!A45,'SHLAA summary'!$H$4:$H$218,Totals!$L$2,'SHLAA summary'!$D$4:$D$218,Totals!$M$3)</f>
        <v>0</v>
      </c>
      <c r="O45" s="14">
        <f t="shared" si="2"/>
        <v>0</v>
      </c>
      <c r="P45" s="1">
        <f t="shared" si="3"/>
        <v>0</v>
      </c>
    </row>
  </sheetData>
  <mergeCells count="4">
    <mergeCell ref="E3:F3"/>
    <mergeCell ref="G3:H3"/>
    <mergeCell ref="M3:N3"/>
    <mergeCell ref="O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SHLAA summary</vt:lpstr>
      <vt:lpstr>Totals</vt:lpstr>
      <vt:lpstr>'SHLAA summary'!Extract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Blandon</dc:creator>
  <cp:lastModifiedBy>nigel heriz-smith</cp:lastModifiedBy>
  <cp:lastPrinted>2020-06-19T08:53:03Z</cp:lastPrinted>
  <dcterms:created xsi:type="dcterms:W3CDTF">2020-06-11T15:35:04Z</dcterms:created>
  <dcterms:modified xsi:type="dcterms:W3CDTF">2020-06-19T09:28:05Z</dcterms:modified>
</cp:coreProperties>
</file>